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465" activeTab="1"/>
  </bookViews>
  <sheets>
    <sheet name="Cash Book" sheetId="1" r:id="rId1"/>
    <sheet name="Summary" sheetId="2" r:id="rId2"/>
    <sheet name="2016 Forecast" sheetId="3" r:id="rId3"/>
    <sheet name="2016 Budget" sheetId="4" r:id="rId4"/>
  </sheets>
  <definedNames>
    <definedName name="_xlnm.Print_Area" localSheetId="2">'2016 Forecast'!$A$1:$H$36</definedName>
    <definedName name="_xlnm.Print_Area" localSheetId="0">'Cash Book'!$A$1:$AD$47</definedName>
    <definedName name="_xlnm.Print_Area" localSheetId="1">'Summary'!$A$1:$D$58</definedName>
  </definedNames>
  <calcPr fullCalcOnLoad="1"/>
</workbook>
</file>

<file path=xl/comments2.xml><?xml version="1.0" encoding="utf-8"?>
<comments xmlns="http://schemas.openxmlformats.org/spreadsheetml/2006/main">
  <authors>
    <author>Barry Kemp</author>
  </authors>
  <commentList>
    <comment ref="A2" authorId="0">
      <text>
        <r>
          <rPr>
            <b/>
            <sz val="8"/>
            <rFont val="Tahoma"/>
            <family val="0"/>
          </rPr>
          <t>Barry Kemp: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Check Date?</t>
        </r>
      </text>
    </comment>
  </commentList>
</comments>
</file>

<file path=xl/comments4.xml><?xml version="1.0" encoding="utf-8"?>
<comments xmlns="http://schemas.openxmlformats.org/spreadsheetml/2006/main">
  <authors>
    <author>Barry Kemp</author>
  </authors>
  <commentList>
    <comment ref="H23" authorId="0">
      <text>
        <r>
          <rPr>
            <b/>
            <sz val="8"/>
            <rFont val="Tahoma"/>
            <family val="0"/>
          </rPr>
          <t>Barry Kemp:</t>
        </r>
        <r>
          <rPr>
            <sz val="8"/>
            <rFont val="Tahoma"/>
            <family val="0"/>
          </rPr>
          <t xml:space="preserve">
e.g. Audit Fee, Training, Unexpected Costs</t>
        </r>
      </text>
    </comment>
  </commentList>
</comments>
</file>

<file path=xl/sharedStrings.xml><?xml version="1.0" encoding="utf-8"?>
<sst xmlns="http://schemas.openxmlformats.org/spreadsheetml/2006/main" count="232" uniqueCount="121">
  <si>
    <t>Date</t>
  </si>
  <si>
    <t>Particulars</t>
  </si>
  <si>
    <t>Precept</t>
  </si>
  <si>
    <t>Interest</t>
  </si>
  <si>
    <t>Deposit A/C</t>
  </si>
  <si>
    <t>Current A/C</t>
  </si>
  <si>
    <t>RECEIPTS</t>
  </si>
  <si>
    <t>Received From</t>
  </si>
  <si>
    <t>PAYMENTS</t>
  </si>
  <si>
    <t>Cheque No</t>
  </si>
  <si>
    <t>Paid To</t>
  </si>
  <si>
    <t>Gen Admin</t>
  </si>
  <si>
    <t>Donations</t>
  </si>
  <si>
    <t>Subs</t>
  </si>
  <si>
    <t>Insurance</t>
  </si>
  <si>
    <t>Totals</t>
  </si>
  <si>
    <t>Account Balances Nett of Payments</t>
  </si>
  <si>
    <t>Receipts</t>
  </si>
  <si>
    <t>Bank Interest</t>
  </si>
  <si>
    <t>Total Receipts</t>
  </si>
  <si>
    <t>Payments</t>
  </si>
  <si>
    <t>General Admin &amp; Subscriptions</t>
  </si>
  <si>
    <t>Audit Fees</t>
  </si>
  <si>
    <t>Total Payments</t>
  </si>
  <si>
    <t>Bank Accounts</t>
  </si>
  <si>
    <t>Total</t>
  </si>
  <si>
    <t>Community A/C:-</t>
  </si>
  <si>
    <t>Business Premium A/C:-</t>
  </si>
  <si>
    <t>*</t>
  </si>
  <si>
    <t>Bank total is represented by:-</t>
  </si>
  <si>
    <t>Grimmer Fund</t>
  </si>
  <si>
    <t>Election Provision</t>
  </si>
  <si>
    <t>Parish Council Reserve</t>
  </si>
  <si>
    <t>WICKHAM SKEITH PARISH COUNCIL</t>
  </si>
  <si>
    <t>Community Account</t>
  </si>
  <si>
    <t>Business Account</t>
  </si>
  <si>
    <t>Locality Grant</t>
  </si>
  <si>
    <t>Clerks Remuneration &amp; Expenses</t>
  </si>
  <si>
    <t>Village Hall Hire</t>
  </si>
  <si>
    <t xml:space="preserve">The above statement represents fairly the unaudited financial position of Wickham Skeith </t>
  </si>
  <si>
    <t xml:space="preserve">Signed: </t>
  </si>
  <si>
    <t>Responsible Financial Officer ………...…………………… Dated …………………</t>
  </si>
  <si>
    <t>History Recorders Fund</t>
  </si>
  <si>
    <t>Transfer</t>
  </si>
  <si>
    <t>Transfers</t>
  </si>
  <si>
    <t>Tara Goodacre</t>
  </si>
  <si>
    <t>S/O</t>
  </si>
  <si>
    <t>Check</t>
  </si>
  <si>
    <t>Misc</t>
  </si>
  <si>
    <t>Chairman                               ……………………………… Dated …………………</t>
  </si>
  <si>
    <t>Clerks Remuneration</t>
  </si>
  <si>
    <t>VAT Reclaim</t>
  </si>
  <si>
    <t xml:space="preserve"> </t>
  </si>
  <si>
    <t>Brought Forward</t>
  </si>
  <si>
    <t>HMRC</t>
  </si>
  <si>
    <t>PAYE</t>
  </si>
  <si>
    <t>Uncontested Election Expenses</t>
  </si>
  <si>
    <t>Care Group Funds</t>
  </si>
  <si>
    <t>Care Group Fund</t>
  </si>
  <si>
    <t>Village Green Grass Cutting &amp; Bin Collection</t>
  </si>
  <si>
    <t>-</t>
  </si>
  <si>
    <t>Clerk's remuneration &amp; expenses</t>
  </si>
  <si>
    <t>Subscriptions (SALC/Suffolk Acre)</t>
  </si>
  <si>
    <t>Misc, training &amp; general administration</t>
  </si>
  <si>
    <t>Total Expenses</t>
  </si>
  <si>
    <t xml:space="preserve">Current General Parish Council Reserve </t>
  </si>
  <si>
    <t>(excluding Election Provision)</t>
  </si>
  <si>
    <t xml:space="preserve">General Reserve (excluding Election Provision) </t>
  </si>
  <si>
    <t>after expected payments &amp; receipts</t>
  </si>
  <si>
    <t>MSDC</t>
  </si>
  <si>
    <t>Locality Grant / SALC Award</t>
  </si>
  <si>
    <t>2015/2016</t>
  </si>
  <si>
    <t>Grass Cutting (net of VAT which can be reclaimed)</t>
  </si>
  <si>
    <t>2016/2017 Budget</t>
  </si>
  <si>
    <t>Village Green Bin Collection (net of VAT)</t>
  </si>
  <si>
    <t>2016/17 Anticipated Receipts:-</t>
  </si>
  <si>
    <t>Potential Variance - 2016/17 Expenses/Receipts</t>
  </si>
  <si>
    <t>Potential Parish Council Reserve at 31/03/17</t>
  </si>
  <si>
    <t>Parish Council Reserve at 31/03/16</t>
  </si>
  <si>
    <t>2016/2017 anticipated expenses:-</t>
  </si>
  <si>
    <t>Locality Grant - Village Hall Cooker, etc (net of VAT)</t>
  </si>
  <si>
    <t>Precept (Main Precept £2,200</t>
  </si>
  <si>
    <t>and confirmed Support Grant of £38)</t>
  </si>
  <si>
    <t>(NB -£362 excluding Locality Grant)</t>
  </si>
  <si>
    <t xml:space="preserve">Grass Cutting (net of VAT) </t>
  </si>
  <si>
    <t>WICKHAM SKEITH PARISH COUNCIL - ACCOUNTS 2016/2017</t>
  </si>
  <si>
    <t>Faraday Eectrical Solutions Ltd</t>
  </si>
  <si>
    <t>Village Hall Cooker (Locality Grant)</t>
  </si>
  <si>
    <t>SALC</t>
  </si>
  <si>
    <t>Subscriptions</t>
  </si>
  <si>
    <t>Wickham Skeith Village Hall</t>
  </si>
  <si>
    <t>31/05/2016</t>
  </si>
  <si>
    <t>30/06/2016</t>
  </si>
  <si>
    <t>Tower Mint</t>
  </si>
  <si>
    <t>Queen's Birthday Medals</t>
  </si>
  <si>
    <t>2016/2017</t>
  </si>
  <si>
    <t>Balance brought forward 01 April, 2016</t>
  </si>
  <si>
    <t>Plus Business Account Interest 2016/2017</t>
  </si>
  <si>
    <t>Total Balance at Bank at end 2016/2017</t>
  </si>
  <si>
    <t>Parish Council as at 31 March 2017 and reflects its income and expenditure during the year.</t>
  </si>
  <si>
    <t>21/04/2016</t>
  </si>
  <si>
    <t>Precept (Main £1,100.00 &amp; Grant £37.92)</t>
  </si>
  <si>
    <t>Less expenditure 2016/2017</t>
  </si>
  <si>
    <t>Plus total receipts (ex Business A/C interest) 2016/2017</t>
  </si>
  <si>
    <t>(NB including Locality Grant £2,000)</t>
  </si>
  <si>
    <t>Precept Grant</t>
  </si>
  <si>
    <t>Cash</t>
  </si>
  <si>
    <t>Sale of surplus Queen's Birthday Medals</t>
  </si>
  <si>
    <t>Sale of surplus Queen's Birthday Medals (at cost)</t>
  </si>
  <si>
    <t>Litter Bin Collection</t>
  </si>
  <si>
    <t>Village Hall Cooker Balance &amp; Installation(Locality Grant)</t>
  </si>
  <si>
    <t>13/07/2016</t>
  </si>
  <si>
    <t>31/07/2016</t>
  </si>
  <si>
    <t>31/08/2016</t>
  </si>
  <si>
    <t>Bank Balances (Current &amp; Deposit) at 31 August, 2016</t>
  </si>
  <si>
    <t>2016/17 Payments</t>
  </si>
  <si>
    <t>Expected additional 2016/17 payments:-</t>
  </si>
  <si>
    <t>Expected additional 2016/17 receipts:-</t>
  </si>
  <si>
    <t>30/04/2016</t>
  </si>
  <si>
    <t>Forecast at 31 August, 2016</t>
  </si>
  <si>
    <t>Summary of Receipts and Payments at 31 August, 2016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</si>
</sst>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[$-409]dddd\,\ mmmm\ d\,\ yyyy"/>
    <numFmt numFmtId="174" formatCode="dd/mm/yyyy;@"/>
    <numFmt numFmtId="175" formatCode="dd/mm/yy;@"/>
  </numFmts>
  <fonts count="5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 Black"/>
      <family val="2"/>
    </font>
    <font>
      <b/>
      <sz val="18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0"/>
      <color theme="0" tint="-0.3499799966812134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4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44" fontId="1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44" fontId="0" fillId="0" borderId="12" xfId="0" applyNumberFormat="1" applyBorder="1" applyAlignment="1">
      <alignment/>
    </xf>
    <xf numFmtId="4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1" fillId="33" borderId="14" xfId="0" applyFont="1" applyFill="1" applyBorder="1" applyAlignment="1">
      <alignment horizontal="center" wrapText="1"/>
    </xf>
    <xf numFmtId="44" fontId="0" fillId="33" borderId="14" xfId="0" applyNumberFormat="1" applyFill="1" applyBorder="1" applyAlignment="1">
      <alignment/>
    </xf>
    <xf numFmtId="44" fontId="1" fillId="33" borderId="15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4" fontId="1" fillId="33" borderId="18" xfId="0" applyNumberFormat="1" applyFont="1" applyFill="1" applyBorder="1" applyAlignment="1">
      <alignment/>
    </xf>
    <xf numFmtId="44" fontId="1" fillId="33" borderId="19" xfId="0" applyNumberFormat="1" applyFont="1" applyFill="1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wrapText="1"/>
    </xf>
    <xf numFmtId="0" fontId="1" fillId="33" borderId="20" xfId="0" applyFont="1" applyFill="1" applyBorder="1" applyAlignment="1">
      <alignment horizontal="centerContinuous"/>
    </xf>
    <xf numFmtId="0" fontId="0" fillId="33" borderId="21" xfId="0" applyFill="1" applyBorder="1" applyAlignment="1">
      <alignment horizontal="centerContinuous"/>
    </xf>
    <xf numFmtId="0" fontId="0" fillId="33" borderId="22" xfId="0" applyFill="1" applyBorder="1" applyAlignment="1">
      <alignment horizontal="centerContinuous"/>
    </xf>
    <xf numFmtId="0" fontId="1" fillId="33" borderId="23" xfId="0" applyFont="1" applyFill="1" applyBorder="1" applyAlignment="1">
      <alignment horizontal="centerContinuous"/>
    </xf>
    <xf numFmtId="0" fontId="0" fillId="33" borderId="24" xfId="0" applyFill="1" applyBorder="1" applyAlignment="1">
      <alignment horizontal="centerContinuous"/>
    </xf>
    <xf numFmtId="0" fontId="0" fillId="33" borderId="25" xfId="0" applyFill="1" applyBorder="1" applyAlignment="1">
      <alignment horizontal="centerContinuous"/>
    </xf>
    <xf numFmtId="0" fontId="1" fillId="33" borderId="26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0" fillId="33" borderId="27" xfId="0" applyFill="1" applyBorder="1" applyAlignment="1">
      <alignment/>
    </xf>
    <xf numFmtId="44" fontId="0" fillId="33" borderId="27" xfId="0" applyNumberFormat="1" applyFill="1" applyBorder="1" applyAlignment="1">
      <alignment/>
    </xf>
    <xf numFmtId="44" fontId="1" fillId="33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4" fontId="1" fillId="33" borderId="31" xfId="0" applyNumberFormat="1" applyFont="1" applyFill="1" applyBorder="1" applyAlignment="1">
      <alignment/>
    </xf>
    <xf numFmtId="44" fontId="1" fillId="33" borderId="32" xfId="0" applyNumberFormat="1" applyFont="1" applyFill="1" applyBorder="1" applyAlignment="1">
      <alignment/>
    </xf>
    <xf numFmtId="44" fontId="1" fillId="33" borderId="33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172" fontId="0" fillId="0" borderId="0" xfId="0" applyNumberFormat="1" applyAlignment="1">
      <alignment/>
    </xf>
    <xf numFmtId="0" fontId="0" fillId="0" borderId="34" xfId="0" applyBorder="1" applyAlignment="1">
      <alignment/>
    </xf>
    <xf numFmtId="44" fontId="0" fillId="0" borderId="35" xfId="0" applyNumberFormat="1" applyBorder="1" applyAlignment="1">
      <alignment/>
    </xf>
    <xf numFmtId="44" fontId="0" fillId="0" borderId="36" xfId="0" applyNumberFormat="1" applyBorder="1" applyAlignment="1">
      <alignment/>
    </xf>
    <xf numFmtId="44" fontId="0" fillId="0" borderId="37" xfId="0" applyNumberFormat="1" applyBorder="1" applyAlignment="1">
      <alignment/>
    </xf>
    <xf numFmtId="44" fontId="1" fillId="0" borderId="37" xfId="0" applyNumberFormat="1" applyFont="1" applyBorder="1" applyAlignment="1">
      <alignment/>
    </xf>
    <xf numFmtId="0" fontId="1" fillId="33" borderId="30" xfId="0" applyFont="1" applyFill="1" applyBorder="1" applyAlignment="1">
      <alignment horizontal="centerContinuous"/>
    </xf>
    <xf numFmtId="0" fontId="1" fillId="33" borderId="11" xfId="0" applyFont="1" applyFill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 horizontal="centerContinuous"/>
    </xf>
    <xf numFmtId="44" fontId="1" fillId="33" borderId="30" xfId="0" applyNumberFormat="1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38" xfId="0" applyBorder="1" applyAlignment="1">
      <alignment/>
    </xf>
    <xf numFmtId="0" fontId="0" fillId="33" borderId="10" xfId="0" applyFill="1" applyBorder="1" applyAlignment="1">
      <alignment/>
    </xf>
    <xf numFmtId="4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44" fontId="1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44" fontId="0" fillId="0" borderId="41" xfId="0" applyNumberFormat="1" applyBorder="1" applyAlignment="1">
      <alignment/>
    </xf>
    <xf numFmtId="44" fontId="1" fillId="0" borderId="34" xfId="0" applyNumberFormat="1" applyFont="1" applyBorder="1" applyAlignment="1">
      <alignment/>
    </xf>
    <xf numFmtId="44" fontId="1" fillId="0" borderId="11" xfId="0" applyNumberFormat="1" applyFont="1" applyBorder="1" applyAlignment="1">
      <alignment/>
    </xf>
    <xf numFmtId="44" fontId="0" fillId="0" borderId="34" xfId="0" applyNumberFormat="1" applyBorder="1" applyAlignment="1">
      <alignment horizontal="righ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38" xfId="0" applyFont="1" applyBorder="1" applyAlignment="1">
      <alignment/>
    </xf>
    <xf numFmtId="0" fontId="1" fillId="0" borderId="40" xfId="0" applyFont="1" applyBorder="1" applyAlignment="1">
      <alignment/>
    </xf>
    <xf numFmtId="44" fontId="0" fillId="0" borderId="36" xfId="0" applyNumberFormat="1" applyBorder="1" applyAlignment="1">
      <alignment horizontal="right"/>
    </xf>
    <xf numFmtId="0" fontId="1" fillId="33" borderId="30" xfId="0" applyFont="1" applyFill="1" applyBorder="1" applyAlignment="1">
      <alignment horizontal="centerContinuous" wrapText="1"/>
    </xf>
    <xf numFmtId="0" fontId="1" fillId="33" borderId="11" xfId="0" applyFont="1" applyFill="1" applyBorder="1" applyAlignment="1">
      <alignment horizontal="centerContinuous" wrapText="1"/>
    </xf>
    <xf numFmtId="0" fontId="5" fillId="0" borderId="0" xfId="0" applyFont="1" applyAlignment="1">
      <alignment horizontal="centerContinuous"/>
    </xf>
    <xf numFmtId="0" fontId="1" fillId="33" borderId="3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Continuous" wrapText="1"/>
    </xf>
    <xf numFmtId="44" fontId="0" fillId="0" borderId="0" xfId="0" applyNumberFormat="1" applyAlignment="1">
      <alignment horizontal="centerContinuous" wrapText="1"/>
    </xf>
    <xf numFmtId="0" fontId="0" fillId="0" borderId="0" xfId="0" applyAlignment="1">
      <alignment horizontal="left"/>
    </xf>
    <xf numFmtId="44" fontId="0" fillId="0" borderId="42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4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4" fontId="0" fillId="0" borderId="45" xfId="0" applyNumberFormat="1" applyBorder="1" applyAlignment="1">
      <alignment/>
    </xf>
    <xf numFmtId="44" fontId="1" fillId="33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4" fontId="1" fillId="33" borderId="46" xfId="0" applyNumberFormat="1" applyFont="1" applyFill="1" applyBorder="1" applyAlignment="1">
      <alignment/>
    </xf>
    <xf numFmtId="44" fontId="0" fillId="0" borderId="47" xfId="0" applyNumberFormat="1" applyBorder="1" applyAlignment="1">
      <alignment/>
    </xf>
    <xf numFmtId="44" fontId="0" fillId="0" borderId="48" xfId="0" applyNumberFormat="1" applyBorder="1" applyAlignment="1">
      <alignment/>
    </xf>
    <xf numFmtId="44" fontId="0" fillId="0" borderId="49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34" xfId="0" applyNumberFormat="1" applyBorder="1" applyAlignment="1">
      <alignment/>
    </xf>
    <xf numFmtId="0" fontId="0" fillId="0" borderId="0" xfId="0" applyFont="1" applyBorder="1" applyAlignment="1">
      <alignment/>
    </xf>
    <xf numFmtId="44" fontId="0" fillId="0" borderId="0" xfId="0" applyNumberFormat="1" applyAlignment="1">
      <alignment horizontal="centerContinuous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172" fontId="1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172" fontId="14" fillId="0" borderId="0" xfId="0" applyNumberFormat="1" applyFont="1" applyAlignment="1">
      <alignment horizontal="right"/>
    </xf>
    <xf numFmtId="0" fontId="55" fillId="0" borderId="0" xfId="0" applyFont="1" applyAlignment="1">
      <alignment/>
    </xf>
    <xf numFmtId="172" fontId="12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172" fontId="15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0" fillId="0" borderId="13" xfId="0" applyNumberFormat="1" applyFon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26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44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3"/>
  <sheetViews>
    <sheetView showGridLines="0" zoomScalePageLayoutView="0" workbookViewId="0" topLeftCell="K1">
      <pane ySplit="4" topLeftCell="A28" activePane="bottomLeft" state="frozen"/>
      <selection pane="topLeft" activeCell="A1" sqref="A1"/>
      <selection pane="bottomLeft" activeCell="Q16" sqref="Q16"/>
    </sheetView>
  </sheetViews>
  <sheetFormatPr defaultColWidth="9.140625" defaultRowHeight="12.75"/>
  <cols>
    <col min="1" max="1" width="10.140625" style="0" bestFit="1" customWidth="1"/>
    <col min="2" max="2" width="14.8515625" style="0" customWidth="1"/>
    <col min="3" max="3" width="14.00390625" style="0" customWidth="1"/>
    <col min="4" max="4" width="12.00390625" style="0" customWidth="1"/>
    <col min="5" max="5" width="2.7109375" style="0" customWidth="1"/>
    <col min="6" max="6" width="9.7109375" style="0" customWidth="1"/>
    <col min="7" max="7" width="2.8515625" style="0" customWidth="1"/>
    <col min="8" max="8" width="10.140625" style="0" customWidth="1"/>
    <col min="9" max="9" width="2.8515625" style="0" customWidth="1"/>
    <col min="10" max="10" width="13.00390625" style="0" bestFit="1" customWidth="1"/>
    <col min="11" max="11" width="2.8515625" style="0" customWidth="1"/>
    <col min="12" max="12" width="11.7109375" style="0" customWidth="1"/>
    <col min="13" max="13" width="2.8515625" style="0" customWidth="1"/>
    <col min="14" max="15" width="12.28125" style="0" customWidth="1"/>
    <col min="16" max="16" width="1.28515625" style="0" customWidth="1"/>
    <col min="17" max="17" width="10.140625" style="0" customWidth="1"/>
    <col min="18" max="18" width="9.28125" style="0" bestFit="1" customWidth="1"/>
    <col min="19" max="19" width="16.7109375" style="0" customWidth="1"/>
    <col min="20" max="20" width="19.8515625" style="0" customWidth="1"/>
    <col min="21" max="21" width="14.140625" style="0" customWidth="1"/>
    <col min="22" max="22" width="2.8515625" style="0" customWidth="1"/>
    <col min="23" max="23" width="10.28125" style="0" customWidth="1"/>
    <col min="24" max="24" width="2.8515625" style="0" customWidth="1"/>
    <col min="25" max="25" width="12.421875" style="0" bestFit="1" customWidth="1"/>
    <col min="26" max="26" width="2.8515625" style="0" customWidth="1"/>
    <col min="27" max="27" width="12.7109375" style="0" bestFit="1" customWidth="1"/>
    <col min="28" max="28" width="2.8515625" style="0" customWidth="1"/>
    <col min="29" max="29" width="12.00390625" style="0" customWidth="1"/>
    <col min="30" max="30" width="13.28125" style="0" bestFit="1" customWidth="1"/>
    <col min="32" max="32" width="10.28125" style="0" bestFit="1" customWidth="1"/>
  </cols>
  <sheetData>
    <row r="1" spans="1:30" ht="20.25">
      <c r="A1" s="39" t="s">
        <v>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97"/>
      <c r="V1" s="17"/>
      <c r="W1" s="17"/>
      <c r="X1" s="17"/>
      <c r="Y1" s="17"/>
      <c r="Z1" s="17"/>
      <c r="AA1" s="17"/>
      <c r="AB1" s="17"/>
      <c r="AC1" s="17"/>
      <c r="AD1" s="17"/>
    </row>
    <row r="2" ht="13.5" thickBot="1"/>
    <row r="3" spans="1:30" ht="12.75">
      <c r="A3" s="19" t="s">
        <v>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12"/>
      <c r="Q3" s="22" t="s">
        <v>8</v>
      </c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4"/>
    </row>
    <row r="4" spans="1:31" ht="25.5">
      <c r="A4" s="25" t="s">
        <v>0</v>
      </c>
      <c r="B4" s="26" t="s">
        <v>7</v>
      </c>
      <c r="C4" s="26" t="s">
        <v>1</v>
      </c>
      <c r="D4" s="34" t="s">
        <v>2</v>
      </c>
      <c r="E4" s="35"/>
      <c r="F4" s="34" t="s">
        <v>3</v>
      </c>
      <c r="G4" s="35"/>
      <c r="H4" s="72" t="s">
        <v>36</v>
      </c>
      <c r="I4" s="35"/>
      <c r="J4" s="87" t="s">
        <v>48</v>
      </c>
      <c r="K4" s="87"/>
      <c r="L4" s="46" t="s">
        <v>44</v>
      </c>
      <c r="M4" s="47"/>
      <c r="N4" s="27" t="s">
        <v>4</v>
      </c>
      <c r="O4" s="28" t="s">
        <v>5</v>
      </c>
      <c r="P4" s="9"/>
      <c r="Q4" s="29" t="s">
        <v>0</v>
      </c>
      <c r="R4" s="27" t="s">
        <v>9</v>
      </c>
      <c r="S4" s="27" t="s">
        <v>10</v>
      </c>
      <c r="T4" s="27" t="s">
        <v>1</v>
      </c>
      <c r="U4" s="69" t="s">
        <v>11</v>
      </c>
      <c r="V4" s="70"/>
      <c r="W4" s="69" t="s">
        <v>13</v>
      </c>
      <c r="X4" s="70"/>
      <c r="Y4" s="69" t="s">
        <v>43</v>
      </c>
      <c r="Z4" s="70"/>
      <c r="AA4" s="69" t="s">
        <v>12</v>
      </c>
      <c r="AB4" s="70"/>
      <c r="AC4" s="27" t="s">
        <v>4</v>
      </c>
      <c r="AD4" s="28" t="s">
        <v>5</v>
      </c>
      <c r="AE4" s="1"/>
    </row>
    <row r="5" spans="1:62" ht="12.75">
      <c r="A5" s="115">
        <v>42461</v>
      </c>
      <c r="B5" s="5" t="s">
        <v>53</v>
      </c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>
        <v>1112.1100000000004</v>
      </c>
      <c r="O5" s="7">
        <v>3229.89</v>
      </c>
      <c r="P5" s="10"/>
      <c r="Q5" s="116" t="s">
        <v>118</v>
      </c>
      <c r="R5" s="5" t="s">
        <v>46</v>
      </c>
      <c r="S5" s="18" t="s">
        <v>45</v>
      </c>
      <c r="T5" s="18" t="s">
        <v>50</v>
      </c>
      <c r="U5" s="6">
        <v>72.29</v>
      </c>
      <c r="V5" s="6"/>
      <c r="W5" s="6"/>
      <c r="X5" s="6"/>
      <c r="Y5" s="6"/>
      <c r="Z5" s="6"/>
      <c r="AA5" s="6"/>
      <c r="AB5" s="6"/>
      <c r="AC5" s="6"/>
      <c r="AD5" s="7">
        <f>U5</f>
        <v>72.29</v>
      </c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ht="38.25">
      <c r="A6" s="116" t="s">
        <v>100</v>
      </c>
      <c r="B6" s="118" t="s">
        <v>69</v>
      </c>
      <c r="C6" s="117" t="s">
        <v>101</v>
      </c>
      <c r="D6" s="6">
        <v>1137.92</v>
      </c>
      <c r="E6" s="6"/>
      <c r="F6" s="6"/>
      <c r="G6" s="6"/>
      <c r="H6" s="6"/>
      <c r="I6" s="6"/>
      <c r="J6" s="6"/>
      <c r="K6" s="6"/>
      <c r="L6" s="6"/>
      <c r="M6" s="6"/>
      <c r="N6" s="6"/>
      <c r="O6" s="7">
        <f>D6</f>
        <v>1137.92</v>
      </c>
      <c r="P6" s="10"/>
      <c r="Q6" s="116" t="s">
        <v>118</v>
      </c>
      <c r="R6" s="5" t="s">
        <v>46</v>
      </c>
      <c r="S6" s="18" t="s">
        <v>54</v>
      </c>
      <c r="T6" s="18" t="s">
        <v>55</v>
      </c>
      <c r="U6" s="6">
        <v>18.07</v>
      </c>
      <c r="V6" s="6"/>
      <c r="W6" s="6"/>
      <c r="X6" s="6"/>
      <c r="Y6" s="6"/>
      <c r="Z6" s="6"/>
      <c r="AA6" s="6"/>
      <c r="AB6" s="6"/>
      <c r="AC6" s="6"/>
      <c r="AD6" s="7">
        <f>U6</f>
        <v>18.07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ht="51">
      <c r="A7" s="115">
        <v>42408</v>
      </c>
      <c r="B7" s="5" t="s">
        <v>106</v>
      </c>
      <c r="C7" s="117" t="s">
        <v>107</v>
      </c>
      <c r="D7" s="6"/>
      <c r="E7" s="6"/>
      <c r="F7" s="6"/>
      <c r="G7" s="6"/>
      <c r="H7" s="6"/>
      <c r="I7" s="6"/>
      <c r="J7" s="6">
        <v>28</v>
      </c>
      <c r="K7" s="6"/>
      <c r="L7" s="6"/>
      <c r="M7" s="6"/>
      <c r="N7" s="6"/>
      <c r="O7" s="7">
        <f>J7</f>
        <v>28</v>
      </c>
      <c r="P7" s="10"/>
      <c r="Q7" s="116">
        <v>42465</v>
      </c>
      <c r="R7" s="5">
        <v>100578</v>
      </c>
      <c r="S7" s="117" t="s">
        <v>86</v>
      </c>
      <c r="T7" s="117" t="s">
        <v>87</v>
      </c>
      <c r="U7" s="6"/>
      <c r="V7" s="6"/>
      <c r="W7" s="6"/>
      <c r="X7" s="6"/>
      <c r="Y7" s="6"/>
      <c r="Z7" s="6"/>
      <c r="AA7" s="6">
        <v>1859</v>
      </c>
      <c r="AB7" s="6"/>
      <c r="AC7" s="6"/>
      <c r="AD7" s="7">
        <f>AA7</f>
        <v>1859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62" ht="12.75">
      <c r="A8" s="115"/>
      <c r="B8" s="18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10"/>
      <c r="Q8" s="116">
        <v>42469</v>
      </c>
      <c r="R8" s="5">
        <v>100579</v>
      </c>
      <c r="S8" s="117" t="s">
        <v>88</v>
      </c>
      <c r="T8" s="117" t="s">
        <v>89</v>
      </c>
      <c r="U8" s="6"/>
      <c r="V8" s="6"/>
      <c r="W8" s="6">
        <v>180</v>
      </c>
      <c r="X8" s="6"/>
      <c r="Y8" s="6"/>
      <c r="Z8" s="6"/>
      <c r="AA8" s="6"/>
      <c r="AB8" s="6"/>
      <c r="AC8" s="6"/>
      <c r="AD8" s="7">
        <f>W8</f>
        <v>180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1:62" ht="25.5">
      <c r="A9" s="115"/>
      <c r="B9" s="18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10"/>
      <c r="Q9" s="116">
        <v>42469</v>
      </c>
      <c r="R9" s="5">
        <v>100580</v>
      </c>
      <c r="S9" s="117" t="s">
        <v>90</v>
      </c>
      <c r="T9" s="117" t="s">
        <v>38</v>
      </c>
      <c r="U9" s="6">
        <v>12</v>
      </c>
      <c r="V9" s="6"/>
      <c r="W9" s="6"/>
      <c r="X9" s="6"/>
      <c r="Y9" s="6"/>
      <c r="Z9" s="6"/>
      <c r="AA9" s="6"/>
      <c r="AB9" s="6"/>
      <c r="AC9" s="6"/>
      <c r="AD9" s="7">
        <f aca="true" t="shared" si="0" ref="AD9:AD15">U9</f>
        <v>12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</row>
    <row r="10" spans="1:62" ht="12.75">
      <c r="A10" s="115"/>
      <c r="B10" s="18"/>
      <c r="C10" s="1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10"/>
      <c r="Q10" s="116" t="s">
        <v>91</v>
      </c>
      <c r="R10" s="5" t="s">
        <v>46</v>
      </c>
      <c r="S10" s="18" t="s">
        <v>45</v>
      </c>
      <c r="T10" s="18" t="s">
        <v>50</v>
      </c>
      <c r="U10" s="6">
        <v>72.29</v>
      </c>
      <c r="V10" s="6"/>
      <c r="W10" s="6"/>
      <c r="X10" s="6"/>
      <c r="Y10" s="6"/>
      <c r="Z10" s="6"/>
      <c r="AA10" s="6"/>
      <c r="AB10" s="6"/>
      <c r="AC10" s="6"/>
      <c r="AD10" s="7">
        <f t="shared" si="0"/>
        <v>72.29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1:62" ht="12.75">
      <c r="A11" s="115"/>
      <c r="B11" s="18"/>
      <c r="C11" s="1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14"/>
      <c r="P11" s="10"/>
      <c r="Q11" s="116" t="s">
        <v>91</v>
      </c>
      <c r="R11" s="5" t="s">
        <v>46</v>
      </c>
      <c r="S11" s="18" t="s">
        <v>54</v>
      </c>
      <c r="T11" s="18" t="s">
        <v>55</v>
      </c>
      <c r="U11" s="6">
        <v>18.07</v>
      </c>
      <c r="V11" s="6"/>
      <c r="W11" s="6"/>
      <c r="X11" s="6"/>
      <c r="Y11" s="6"/>
      <c r="Z11" s="6"/>
      <c r="AA11" s="6"/>
      <c r="AB11" s="6"/>
      <c r="AC11" s="6"/>
      <c r="AD11" s="7">
        <f t="shared" si="0"/>
        <v>18.07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ht="12.75">
      <c r="A12" s="115"/>
      <c r="B12" s="18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  <c r="P12" s="10"/>
      <c r="Q12" s="116" t="s">
        <v>92</v>
      </c>
      <c r="R12" s="5" t="s">
        <v>46</v>
      </c>
      <c r="S12" s="18" t="s">
        <v>45</v>
      </c>
      <c r="T12" s="18" t="s">
        <v>50</v>
      </c>
      <c r="U12" s="6">
        <v>72.29</v>
      </c>
      <c r="V12" s="6"/>
      <c r="W12" s="6"/>
      <c r="X12" s="6"/>
      <c r="Y12" s="6"/>
      <c r="Z12" s="6"/>
      <c r="AA12" s="6"/>
      <c r="AB12" s="6"/>
      <c r="AC12" s="6"/>
      <c r="AD12" s="7">
        <f t="shared" si="0"/>
        <v>72.29</v>
      </c>
      <c r="AE12" s="2"/>
      <c r="AF12" s="2"/>
      <c r="AG12" s="2" t="s">
        <v>52</v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ht="12.75">
      <c r="A13" s="115"/>
      <c r="B13" s="18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10"/>
      <c r="Q13" s="116" t="s">
        <v>92</v>
      </c>
      <c r="R13" s="5" t="s">
        <v>46</v>
      </c>
      <c r="S13" s="18" t="s">
        <v>54</v>
      </c>
      <c r="T13" s="18" t="s">
        <v>55</v>
      </c>
      <c r="U13" s="6">
        <v>18.07</v>
      </c>
      <c r="V13" s="6"/>
      <c r="W13" s="6"/>
      <c r="X13" s="6"/>
      <c r="Y13" s="6"/>
      <c r="Z13" s="6"/>
      <c r="AA13" s="6"/>
      <c r="AB13" s="6"/>
      <c r="AC13" s="6"/>
      <c r="AD13" s="7">
        <f t="shared" si="0"/>
        <v>18.07</v>
      </c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ht="25.5">
      <c r="A14" s="115"/>
      <c r="B14" s="18"/>
      <c r="C14" s="18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10"/>
      <c r="Q14" s="116">
        <v>42558</v>
      </c>
      <c r="R14" s="5">
        <v>100581</v>
      </c>
      <c r="S14" s="117" t="s">
        <v>93</v>
      </c>
      <c r="T14" s="117" t="s">
        <v>94</v>
      </c>
      <c r="U14" s="6">
        <v>128.4</v>
      </c>
      <c r="V14" s="6"/>
      <c r="W14" s="6"/>
      <c r="X14" s="6"/>
      <c r="Y14" s="6"/>
      <c r="Z14" s="6"/>
      <c r="AA14" s="6"/>
      <c r="AB14" s="6"/>
      <c r="AC14" s="6"/>
      <c r="AD14" s="7">
        <f t="shared" si="0"/>
        <v>128.4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ht="12.75">
      <c r="A15" s="115"/>
      <c r="B15" s="18"/>
      <c r="C15" s="1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  <c r="P15" s="10"/>
      <c r="Q15" s="116">
        <v>42562</v>
      </c>
      <c r="R15" s="5">
        <v>100582</v>
      </c>
      <c r="S15" s="18" t="s">
        <v>69</v>
      </c>
      <c r="T15" s="18" t="s">
        <v>109</v>
      </c>
      <c r="U15" s="6">
        <v>108</v>
      </c>
      <c r="V15" s="6"/>
      <c r="W15" s="6"/>
      <c r="X15" s="6"/>
      <c r="Y15" s="6"/>
      <c r="Z15" s="6"/>
      <c r="AA15" s="6"/>
      <c r="AB15" s="6"/>
      <c r="AC15" s="6"/>
      <c r="AD15" s="7">
        <f t="shared" si="0"/>
        <v>108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51">
      <c r="A16" s="115"/>
      <c r="B16" s="18"/>
      <c r="C16" s="18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  <c r="P16" s="10"/>
      <c r="Q16" s="115" t="s">
        <v>111</v>
      </c>
      <c r="R16" s="5">
        <v>100583</v>
      </c>
      <c r="S16" s="18" t="s">
        <v>86</v>
      </c>
      <c r="T16" s="117" t="s">
        <v>110</v>
      </c>
      <c r="U16" s="6"/>
      <c r="V16" s="6"/>
      <c r="W16" s="6"/>
      <c r="X16" s="6"/>
      <c r="Y16" s="6"/>
      <c r="Z16" s="6"/>
      <c r="AA16" s="6">
        <v>482.3</v>
      </c>
      <c r="AB16" s="6"/>
      <c r="AC16" s="6"/>
      <c r="AD16" s="7">
        <f>AA16</f>
        <v>482.3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ht="12.75">
      <c r="A17" s="115"/>
      <c r="B17" s="18"/>
      <c r="C17" s="1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  <c r="P17" s="10"/>
      <c r="Q17" s="116" t="s">
        <v>112</v>
      </c>
      <c r="R17" s="5" t="s">
        <v>46</v>
      </c>
      <c r="S17" s="18" t="s">
        <v>45</v>
      </c>
      <c r="T17" s="18" t="s">
        <v>50</v>
      </c>
      <c r="U17" s="6">
        <v>72.29</v>
      </c>
      <c r="V17" s="6"/>
      <c r="W17" s="6"/>
      <c r="X17" s="6"/>
      <c r="Y17" s="6"/>
      <c r="Z17" s="6"/>
      <c r="AA17" s="6"/>
      <c r="AB17" s="6"/>
      <c r="AC17" s="6"/>
      <c r="AD17" s="7">
        <f>U17</f>
        <v>72.29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ht="12.75">
      <c r="A18" s="115"/>
      <c r="B18" s="18"/>
      <c r="C18" s="18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10"/>
      <c r="Q18" s="116" t="s">
        <v>112</v>
      </c>
      <c r="R18" s="5" t="s">
        <v>46</v>
      </c>
      <c r="S18" s="18" t="s">
        <v>54</v>
      </c>
      <c r="T18" s="18" t="s">
        <v>55</v>
      </c>
      <c r="U18" s="6">
        <v>18.07</v>
      </c>
      <c r="V18" s="6"/>
      <c r="W18" s="6"/>
      <c r="X18" s="6"/>
      <c r="Y18" s="6"/>
      <c r="Z18" s="6"/>
      <c r="AA18" s="6"/>
      <c r="AB18" s="6"/>
      <c r="AC18" s="6"/>
      <c r="AD18" s="7">
        <f>U18</f>
        <v>18.07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12.75">
      <c r="A19" s="115"/>
      <c r="B19" s="18"/>
      <c r="C19" s="1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10"/>
      <c r="Q19" s="116" t="s">
        <v>113</v>
      </c>
      <c r="R19" s="5" t="s">
        <v>46</v>
      </c>
      <c r="S19" s="18" t="s">
        <v>45</v>
      </c>
      <c r="T19" s="18" t="s">
        <v>50</v>
      </c>
      <c r="U19" s="6">
        <v>72.29</v>
      </c>
      <c r="V19" s="6"/>
      <c r="W19" s="6"/>
      <c r="X19" s="6"/>
      <c r="Y19" s="6"/>
      <c r="Z19" s="6"/>
      <c r="AA19" s="6"/>
      <c r="AB19" s="6"/>
      <c r="AC19" s="6"/>
      <c r="AD19" s="7">
        <f>U19</f>
        <v>72.29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ht="12.75">
      <c r="A20" s="115"/>
      <c r="B20" s="18"/>
      <c r="C20" s="18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  <c r="P20" s="10"/>
      <c r="Q20" s="116" t="s">
        <v>113</v>
      </c>
      <c r="R20" s="5" t="s">
        <v>46</v>
      </c>
      <c r="S20" s="18" t="s">
        <v>54</v>
      </c>
      <c r="T20" s="18" t="s">
        <v>55</v>
      </c>
      <c r="U20" s="6">
        <v>18.07</v>
      </c>
      <c r="V20" s="6"/>
      <c r="W20" s="6"/>
      <c r="X20" s="6"/>
      <c r="Y20" s="6"/>
      <c r="Z20" s="6"/>
      <c r="AA20" s="6"/>
      <c r="AB20" s="6"/>
      <c r="AC20" s="6"/>
      <c r="AD20" s="7">
        <f>U20</f>
        <v>18.07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62" ht="12.75">
      <c r="A21" s="115"/>
      <c r="B21" s="18"/>
      <c r="C21" s="1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10"/>
      <c r="Q21" s="115"/>
      <c r="R21" s="5"/>
      <c r="S21" s="18"/>
      <c r="T21" s="18"/>
      <c r="U21" s="6"/>
      <c r="V21" s="6"/>
      <c r="W21" s="6"/>
      <c r="X21" s="6"/>
      <c r="Y21" s="6"/>
      <c r="Z21" s="6"/>
      <c r="AA21" s="6"/>
      <c r="AB21" s="6"/>
      <c r="AC21" s="6"/>
      <c r="AD21" s="7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ht="12.75">
      <c r="A22" s="115"/>
      <c r="B22" s="18"/>
      <c r="C22" s="18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  <c r="P22" s="10"/>
      <c r="Q22" s="115"/>
      <c r="R22" s="5"/>
      <c r="S22" s="18"/>
      <c r="T22" s="18"/>
      <c r="U22" s="6"/>
      <c r="V22" s="6"/>
      <c r="W22" s="6"/>
      <c r="X22" s="6"/>
      <c r="Y22" s="6"/>
      <c r="Z22" s="6"/>
      <c r="AA22" s="6"/>
      <c r="AB22" s="6"/>
      <c r="AC22" s="6"/>
      <c r="AD22" s="7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1:62" ht="12.75">
      <c r="A23" s="115"/>
      <c r="B23" s="18"/>
      <c r="C23" s="1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  <c r="P23" s="10"/>
      <c r="Q23" s="115"/>
      <c r="R23" s="5"/>
      <c r="S23" s="18"/>
      <c r="T23" s="18"/>
      <c r="U23" s="6"/>
      <c r="V23" s="6"/>
      <c r="W23" s="6"/>
      <c r="X23" s="6"/>
      <c r="Y23" s="6"/>
      <c r="Z23" s="6"/>
      <c r="AA23" s="6"/>
      <c r="AB23" s="6"/>
      <c r="AC23" s="6"/>
      <c r="AD23" s="7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62" ht="12.75">
      <c r="A24" s="115"/>
      <c r="B24" s="18"/>
      <c r="C24" s="1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10"/>
      <c r="Q24" s="115"/>
      <c r="R24" s="5"/>
      <c r="S24" s="18"/>
      <c r="T24" s="18"/>
      <c r="U24" s="6"/>
      <c r="V24" s="6"/>
      <c r="W24" s="6"/>
      <c r="X24" s="6"/>
      <c r="Y24" s="6"/>
      <c r="Z24" s="6"/>
      <c r="AA24" s="6"/>
      <c r="AB24" s="6"/>
      <c r="AC24" s="6"/>
      <c r="AD24" s="7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1:62" ht="12.75">
      <c r="A25" s="115"/>
      <c r="B25" s="18"/>
      <c r="C25" s="18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  <c r="P25" s="10"/>
      <c r="Q25" s="115"/>
      <c r="R25" s="5"/>
      <c r="S25" s="18"/>
      <c r="T25" s="18"/>
      <c r="U25" s="6"/>
      <c r="V25" s="6"/>
      <c r="W25" s="6"/>
      <c r="X25" s="6"/>
      <c r="Y25" s="6"/>
      <c r="Z25" s="6"/>
      <c r="AA25" s="6"/>
      <c r="AB25" s="6"/>
      <c r="AC25" s="6"/>
      <c r="AD25" s="7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1:62" ht="12.75">
      <c r="A26" s="115"/>
      <c r="B26" s="18"/>
      <c r="C26" s="1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P26" s="10"/>
      <c r="Q26" s="115"/>
      <c r="R26" s="5"/>
      <c r="S26" s="18"/>
      <c r="T26" s="18"/>
      <c r="U26" s="6"/>
      <c r="V26" s="6"/>
      <c r="W26" s="6"/>
      <c r="X26" s="6"/>
      <c r="Y26" s="6"/>
      <c r="Z26" s="6"/>
      <c r="AA26" s="6"/>
      <c r="AB26" s="6"/>
      <c r="AC26" s="6"/>
      <c r="AD26" s="7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62" ht="12.75">
      <c r="A27" s="115"/>
      <c r="B27" s="18"/>
      <c r="C27" s="1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10"/>
      <c r="Q27" s="115"/>
      <c r="R27" s="5"/>
      <c r="S27" s="18"/>
      <c r="T27" s="18"/>
      <c r="U27" s="6"/>
      <c r="V27" s="6"/>
      <c r="W27" s="6"/>
      <c r="X27" s="6"/>
      <c r="Y27" s="6"/>
      <c r="Z27" s="6"/>
      <c r="AA27" s="6"/>
      <c r="AB27" s="6"/>
      <c r="AC27" s="6"/>
      <c r="AD27" s="7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1:62" ht="12.75">
      <c r="A28" s="115"/>
      <c r="B28" s="18"/>
      <c r="C28" s="1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  <c r="P28" s="10"/>
      <c r="Q28" s="115"/>
      <c r="R28" s="5"/>
      <c r="S28" s="18"/>
      <c r="T28" s="18"/>
      <c r="U28" s="6"/>
      <c r="V28" s="6"/>
      <c r="W28" s="6"/>
      <c r="X28" s="6"/>
      <c r="Y28" s="6"/>
      <c r="Z28" s="6"/>
      <c r="AA28" s="6"/>
      <c r="AB28" s="6"/>
      <c r="AC28" s="6"/>
      <c r="AD28" s="7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62" ht="12.75">
      <c r="A29" s="115"/>
      <c r="B29" s="18"/>
      <c r="C29" s="18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10"/>
      <c r="Q29" s="115"/>
      <c r="R29" s="5"/>
      <c r="S29" s="18"/>
      <c r="T29" s="18"/>
      <c r="U29" s="6"/>
      <c r="V29" s="6"/>
      <c r="W29" s="6"/>
      <c r="X29" s="6"/>
      <c r="Y29" s="6"/>
      <c r="Z29" s="6"/>
      <c r="AA29" s="6"/>
      <c r="AB29" s="6"/>
      <c r="AC29" s="6"/>
      <c r="AD29" s="7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ht="12.75">
      <c r="A30" s="115"/>
      <c r="B30" s="18"/>
      <c r="C30" s="1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P30" s="10"/>
      <c r="Q30" s="115"/>
      <c r="R30" s="5"/>
      <c r="S30" s="18"/>
      <c r="T30" s="18"/>
      <c r="U30" s="6"/>
      <c r="V30" s="6"/>
      <c r="W30" s="6"/>
      <c r="X30" s="6"/>
      <c r="Y30" s="6"/>
      <c r="Z30" s="6"/>
      <c r="AA30" s="6"/>
      <c r="AB30" s="6"/>
      <c r="AC30" s="6"/>
      <c r="AD30" s="7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ht="12.75">
      <c r="A31" s="115"/>
      <c r="B31" s="18"/>
      <c r="C31" s="1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10"/>
      <c r="Q31" s="115"/>
      <c r="R31" s="5"/>
      <c r="S31" s="18"/>
      <c r="T31" s="18"/>
      <c r="U31" s="6"/>
      <c r="V31" s="6"/>
      <c r="W31" s="6"/>
      <c r="X31" s="6"/>
      <c r="Y31" s="6"/>
      <c r="Z31" s="6"/>
      <c r="AA31" s="6"/>
      <c r="AB31" s="6"/>
      <c r="AC31" s="6"/>
      <c r="AD31" s="7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62" ht="12.75">
      <c r="A32" s="115"/>
      <c r="B32" s="18"/>
      <c r="C32" s="1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  <c r="P32" s="10"/>
      <c r="Q32" s="115"/>
      <c r="R32" s="5"/>
      <c r="S32" s="18"/>
      <c r="T32" s="18"/>
      <c r="U32" s="6"/>
      <c r="V32" s="6"/>
      <c r="W32" s="6"/>
      <c r="X32" s="6"/>
      <c r="Y32" s="6"/>
      <c r="Z32" s="6"/>
      <c r="AA32" s="6"/>
      <c r="AB32" s="6"/>
      <c r="AC32" s="6"/>
      <c r="AD32" s="7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ht="12.75">
      <c r="A33" s="115"/>
      <c r="B33" s="18"/>
      <c r="C33" s="1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P33" s="10"/>
      <c r="Q33" s="115"/>
      <c r="R33" s="5"/>
      <c r="S33" s="18"/>
      <c r="T33" s="18"/>
      <c r="U33" s="6"/>
      <c r="V33" s="6"/>
      <c r="W33" s="6"/>
      <c r="X33" s="6"/>
      <c r="Y33" s="6"/>
      <c r="Z33" s="6"/>
      <c r="AA33" s="6"/>
      <c r="AB33" s="6"/>
      <c r="AC33" s="6"/>
      <c r="AD33" s="7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1:62" ht="12.75">
      <c r="A34" s="115"/>
      <c r="B34" s="18"/>
      <c r="C34" s="1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  <c r="P34" s="10"/>
      <c r="Q34" s="115"/>
      <c r="R34" s="5"/>
      <c r="S34" s="18"/>
      <c r="T34" s="18"/>
      <c r="U34" s="6"/>
      <c r="V34" s="6"/>
      <c r="W34" s="6"/>
      <c r="X34" s="6"/>
      <c r="Y34" s="6"/>
      <c r="Z34" s="6"/>
      <c r="AA34" s="6"/>
      <c r="AB34" s="6"/>
      <c r="AC34" s="6"/>
      <c r="AD34" s="7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1:62" ht="12.75">
      <c r="A35" s="115"/>
      <c r="B35" s="18"/>
      <c r="C35" s="1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  <c r="P35" s="10"/>
      <c r="Q35" s="115"/>
      <c r="R35" s="5"/>
      <c r="S35" s="18"/>
      <c r="T35" s="18"/>
      <c r="U35" s="6"/>
      <c r="V35" s="6"/>
      <c r="W35" s="6"/>
      <c r="X35" s="6"/>
      <c r="Y35" s="6"/>
      <c r="Z35" s="6"/>
      <c r="AA35" s="6"/>
      <c r="AB35" s="6"/>
      <c r="AC35" s="6"/>
      <c r="AD35" s="7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1:62" ht="12.75">
      <c r="A36" s="115"/>
      <c r="B36" s="18"/>
      <c r="C36" s="1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  <c r="P36" s="10"/>
      <c r="Q36" s="115"/>
      <c r="R36" s="5"/>
      <c r="S36" s="18"/>
      <c r="T36" s="18"/>
      <c r="U36" s="6"/>
      <c r="V36" s="6"/>
      <c r="W36" s="6"/>
      <c r="X36" s="6"/>
      <c r="Y36" s="6"/>
      <c r="Z36" s="6"/>
      <c r="AA36" s="6"/>
      <c r="AB36" s="6"/>
      <c r="AC36" s="6"/>
      <c r="AD36" s="7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1:62" ht="12.75">
      <c r="A37" s="115"/>
      <c r="B37" s="18"/>
      <c r="C37" s="1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10"/>
      <c r="Q37" s="115"/>
      <c r="R37" s="5"/>
      <c r="S37" s="18"/>
      <c r="T37" s="18"/>
      <c r="U37" s="6"/>
      <c r="V37" s="6"/>
      <c r="W37" s="6"/>
      <c r="X37" s="6"/>
      <c r="Y37" s="6"/>
      <c r="Z37" s="6"/>
      <c r="AA37" s="6"/>
      <c r="AB37" s="6"/>
      <c r="AC37" s="6"/>
      <c r="AD37" s="7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1:62" ht="12.75">
      <c r="A38" s="115"/>
      <c r="B38" s="18"/>
      <c r="C38" s="1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  <c r="P38" s="10"/>
      <c r="Q38" s="115"/>
      <c r="R38" s="5"/>
      <c r="S38" s="18"/>
      <c r="T38" s="18"/>
      <c r="U38" s="6"/>
      <c r="V38" s="6"/>
      <c r="W38" s="6"/>
      <c r="X38" s="6"/>
      <c r="Y38" s="6"/>
      <c r="Z38" s="6"/>
      <c r="AA38" s="6"/>
      <c r="AB38" s="6"/>
      <c r="AC38" s="6"/>
      <c r="AD38" s="7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1:62" ht="12.75">
      <c r="A39" s="115"/>
      <c r="B39" s="18"/>
      <c r="C39" s="1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  <c r="P39" s="10"/>
      <c r="Q39" s="115"/>
      <c r="R39" s="5"/>
      <c r="S39" s="18"/>
      <c r="T39" s="18"/>
      <c r="U39" s="6"/>
      <c r="V39" s="6"/>
      <c r="W39" s="6"/>
      <c r="X39" s="6"/>
      <c r="Y39" s="6"/>
      <c r="Z39" s="6"/>
      <c r="AA39" s="6"/>
      <c r="AB39" s="6"/>
      <c r="AC39" s="6"/>
      <c r="AD39" s="7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1:62" ht="12.75">
      <c r="A40" s="115"/>
      <c r="B40" s="18"/>
      <c r="C40" s="1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  <c r="P40" s="10"/>
      <c r="Q40" s="115"/>
      <c r="R40" s="5"/>
      <c r="S40" s="18"/>
      <c r="T40" s="18"/>
      <c r="U40" s="6"/>
      <c r="V40" s="6"/>
      <c r="W40" s="6"/>
      <c r="X40" s="6"/>
      <c r="Y40" s="6"/>
      <c r="Z40" s="6"/>
      <c r="AA40" s="6"/>
      <c r="AB40" s="6"/>
      <c r="AC40" s="6"/>
      <c r="AD40" s="7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1:62" ht="12.75">
      <c r="A41" s="115"/>
      <c r="B41" s="18"/>
      <c r="C41" s="1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  <c r="P41" s="10"/>
      <c r="Q41" s="115"/>
      <c r="R41" s="5"/>
      <c r="S41" s="18"/>
      <c r="T41" s="18"/>
      <c r="U41" s="6"/>
      <c r="V41" s="6"/>
      <c r="W41" s="6"/>
      <c r="X41" s="6"/>
      <c r="Y41" s="6"/>
      <c r="Z41" s="6"/>
      <c r="AA41" s="6"/>
      <c r="AB41" s="6"/>
      <c r="AC41" s="6"/>
      <c r="AD41" s="7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1:62" ht="12.75">
      <c r="A42" s="115"/>
      <c r="B42" s="5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  <c r="P42" s="10"/>
      <c r="Q42" s="115"/>
      <c r="R42" s="5"/>
      <c r="S42" s="18"/>
      <c r="T42" s="18"/>
      <c r="U42" s="6"/>
      <c r="V42" s="6"/>
      <c r="W42" s="6"/>
      <c r="X42" s="6"/>
      <c r="Y42" s="6"/>
      <c r="Z42" s="6"/>
      <c r="AA42" s="6"/>
      <c r="AB42" s="6"/>
      <c r="AC42" s="6"/>
      <c r="AD42" s="7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1:62" ht="13.5" thickBot="1">
      <c r="A43" s="13" t="s">
        <v>15</v>
      </c>
      <c r="B43" s="14"/>
      <c r="C43" s="14"/>
      <c r="D43" s="36">
        <f>SUM(D5:D42)</f>
        <v>1137.92</v>
      </c>
      <c r="E43" s="37"/>
      <c r="F43" s="36">
        <f>SUM(F5:F42)</f>
        <v>0</v>
      </c>
      <c r="G43" s="37"/>
      <c r="H43" s="36">
        <f>SUM(H5:H42)</f>
        <v>0</v>
      </c>
      <c r="I43" s="37"/>
      <c r="J43" s="36">
        <f>SUM(J5:J42)</f>
        <v>28</v>
      </c>
      <c r="K43" s="88"/>
      <c r="L43" s="36">
        <f>SUM(L5:L42)</f>
        <v>0</v>
      </c>
      <c r="M43" s="37"/>
      <c r="N43" s="15">
        <f>SUM(N5:N42)</f>
        <v>1112.1100000000004</v>
      </c>
      <c r="O43" s="16">
        <f>SUM(O5:O42)</f>
        <v>4395.8099999999995</v>
      </c>
      <c r="P43" s="11"/>
      <c r="Q43" s="13"/>
      <c r="R43" s="14"/>
      <c r="S43" s="14"/>
      <c r="T43" s="14"/>
      <c r="U43" s="36">
        <f>SUM(U5:U42)</f>
        <v>700.2</v>
      </c>
      <c r="V43" s="37"/>
      <c r="W43" s="36">
        <f>SUM(W5:W42)</f>
        <v>180</v>
      </c>
      <c r="X43" s="37"/>
      <c r="Y43" s="36">
        <f>SUM(Y5:Y42)</f>
        <v>0</v>
      </c>
      <c r="Z43" s="37"/>
      <c r="AA43" s="36">
        <f>SUM(AA5:AA42)</f>
        <v>2341.3</v>
      </c>
      <c r="AB43" s="37"/>
      <c r="AC43" s="15">
        <f>SUM(AC5:AC42)</f>
        <v>0</v>
      </c>
      <c r="AD43" s="16">
        <f>SUM(AD5:AD42)</f>
        <v>3221.500000000001</v>
      </c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1:62" ht="13.5" thickBot="1">
      <c r="A44" s="33" t="s">
        <v>16</v>
      </c>
      <c r="B44" s="30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>
        <f>SUM(N43-AC43)</f>
        <v>1112.1100000000004</v>
      </c>
      <c r="O44" s="38">
        <f>SUM(O43-AD43)</f>
        <v>1174.3099999999986</v>
      </c>
      <c r="P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4:62" ht="18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R45" s="98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4:62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U46" s="2"/>
      <c r="V46" s="2" t="s">
        <v>52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4:62" ht="12.75">
      <c r="D47" s="2"/>
      <c r="E47" s="2"/>
      <c r="F47" s="2"/>
      <c r="G47" s="2"/>
      <c r="H47" s="2"/>
      <c r="I47" s="2"/>
      <c r="J47" s="2"/>
      <c r="K47" s="2"/>
      <c r="L47" s="2"/>
      <c r="M47" s="2"/>
      <c r="N47" s="2" t="s">
        <v>47</v>
      </c>
      <c r="O47" s="2">
        <f>N44+O44</f>
        <v>2286.419999999999</v>
      </c>
      <c r="P47" s="2"/>
      <c r="R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4:62" ht="12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4:62" ht="12.75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4:62" ht="12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4:62" ht="12.7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4:62" ht="12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4:62" ht="12.75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4:62" ht="12.7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4:62" ht="12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4:62" ht="12.7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4:62" ht="12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4:62" ht="12.7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4:62" ht="12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4:62" ht="12.7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4:62" ht="12.7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4:62" ht="12.7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4:62" ht="12.7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4:62" ht="12.7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4:62" ht="12.7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4:62" ht="12.7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4:62" ht="12.7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4:62" ht="12.7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</row>
    <row r="69" spans="4:62" ht="12.7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</row>
    <row r="70" spans="21:62" ht="12.75"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</row>
    <row r="71" spans="21:62" ht="12.75"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21:62" ht="12.75"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</row>
    <row r="73" spans="21:62" ht="12.75"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</row>
  </sheetData>
  <sheetProtection/>
  <printOptions horizontalCentered="1"/>
  <pageMargins left="0.5905511811023623" right="0.1968503937007874" top="0.984251968503937" bottom="0.984251968503937" header="0.5118110236220472" footer="0.5118110236220472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6"/>
  <sheetViews>
    <sheetView showGridLines="0" tabSelected="1" zoomScalePageLayoutView="0" workbookViewId="0" topLeftCell="A1">
      <selection activeCell="F10" sqref="F10"/>
    </sheetView>
  </sheetViews>
  <sheetFormatPr defaultColWidth="9.140625" defaultRowHeight="12.75"/>
  <cols>
    <col min="1" max="1" width="11.7109375" style="0" customWidth="1"/>
    <col min="2" max="2" width="35.57421875" style="0" customWidth="1"/>
    <col min="3" max="3" width="19.140625" style="0" customWidth="1"/>
    <col min="4" max="4" width="11.57421875" style="0" customWidth="1"/>
    <col min="5" max="5" width="10.28125" style="0" bestFit="1" customWidth="1"/>
  </cols>
  <sheetData>
    <row r="1" spans="1:4" ht="33.75">
      <c r="A1" s="65" t="s">
        <v>33</v>
      </c>
      <c r="B1" s="64"/>
      <c r="C1" s="64"/>
      <c r="D1" s="64"/>
    </row>
    <row r="2" spans="1:4" s="74" customFormat="1" ht="18">
      <c r="A2" s="71" t="s">
        <v>120</v>
      </c>
      <c r="B2" s="73"/>
      <c r="C2" s="73"/>
      <c r="D2" s="73"/>
    </row>
    <row r="4" spans="1:4" ht="12.75">
      <c r="A4" s="26" t="s">
        <v>71</v>
      </c>
      <c r="B4" s="46" t="s">
        <v>17</v>
      </c>
      <c r="C4" s="47"/>
      <c r="D4" s="26" t="s">
        <v>95</v>
      </c>
    </row>
    <row r="5" spans="1:4" ht="12.75">
      <c r="A5" s="41"/>
      <c r="B5" s="48"/>
      <c r="C5" s="49"/>
      <c r="D5" s="90"/>
    </row>
    <row r="6" spans="1:4" ht="12.75">
      <c r="A6" s="79">
        <v>2200</v>
      </c>
      <c r="B6" s="80" t="s">
        <v>2</v>
      </c>
      <c r="C6" s="81"/>
      <c r="D6" s="89">
        <v>1100</v>
      </c>
    </row>
    <row r="7" spans="1:4" ht="12.75">
      <c r="A7" s="79">
        <v>75.83</v>
      </c>
      <c r="B7" s="80" t="s">
        <v>105</v>
      </c>
      <c r="C7" s="81"/>
      <c r="D7" s="89">
        <v>37.92</v>
      </c>
    </row>
    <row r="8" spans="1:4" ht="12.75">
      <c r="A8" s="79">
        <v>0.5700000000000001</v>
      </c>
      <c r="B8" s="83" t="s">
        <v>18</v>
      </c>
      <c r="C8" s="84" t="s">
        <v>34</v>
      </c>
      <c r="D8" s="91"/>
    </row>
    <row r="9" spans="1:4" ht="12.75">
      <c r="A9" s="82">
        <v>0</v>
      </c>
      <c r="B9" s="83"/>
      <c r="C9" s="84" t="s">
        <v>35</v>
      </c>
      <c r="D9" s="91"/>
    </row>
    <row r="10" spans="1:5" ht="12.75">
      <c r="A10" s="82">
        <v>2000</v>
      </c>
      <c r="B10" s="93" t="s">
        <v>70</v>
      </c>
      <c r="C10" s="84"/>
      <c r="D10" s="85"/>
      <c r="E10" s="95"/>
    </row>
    <row r="11" spans="1:5" ht="12.75">
      <c r="A11" s="82">
        <v>0</v>
      </c>
      <c r="B11" s="93" t="s">
        <v>108</v>
      </c>
      <c r="C11" s="84"/>
      <c r="D11" s="85">
        <f>'Cash Book'!O7</f>
        <v>28</v>
      </c>
      <c r="E11" s="119"/>
    </row>
    <row r="12" spans="1:4" ht="12.75">
      <c r="A12" s="82">
        <v>0</v>
      </c>
      <c r="B12" s="93" t="s">
        <v>57</v>
      </c>
      <c r="C12" s="84"/>
      <c r="D12" s="91"/>
    </row>
    <row r="13" spans="1:4" ht="12.75">
      <c r="A13" s="79">
        <v>0</v>
      </c>
      <c r="B13" s="83" t="s">
        <v>51</v>
      </c>
      <c r="C13" s="84"/>
      <c r="D13" s="91"/>
    </row>
    <row r="14" spans="1:4" ht="12.75">
      <c r="A14" s="50">
        <f>SUM(A6:A13)</f>
        <v>4276.4</v>
      </c>
      <c r="B14" s="46" t="s">
        <v>19</v>
      </c>
      <c r="C14" s="47"/>
      <c r="D14" s="4">
        <f>SUM(D6:D13)</f>
        <v>1165.92</v>
      </c>
    </row>
    <row r="15" spans="1:4" ht="12.75">
      <c r="A15" s="92"/>
      <c r="D15" s="2"/>
    </row>
    <row r="16" spans="1:4" ht="12.75">
      <c r="A16" s="26" t="s">
        <v>71</v>
      </c>
      <c r="B16" s="46" t="s">
        <v>20</v>
      </c>
      <c r="C16" s="56"/>
      <c r="D16" s="26" t="s">
        <v>95</v>
      </c>
    </row>
    <row r="17" spans="1:4" ht="12.75">
      <c r="A17" s="51"/>
      <c r="B17" s="57"/>
      <c r="C17" s="49"/>
      <c r="D17" s="52"/>
    </row>
    <row r="18" spans="1:4" ht="12.75">
      <c r="A18" s="79">
        <v>1156.32</v>
      </c>
      <c r="B18" s="80" t="s">
        <v>37</v>
      </c>
      <c r="C18" s="81"/>
      <c r="D18" s="89">
        <f>'Cash Book'!AD5+'Cash Book'!AD6+'Cash Book'!AD10+'Cash Book'!AD11+'Cash Book'!AD12+'Cash Book'!AD13+'Cash Book'!AD17+'Cash Book'!AD18+'Cash Book'!AD19+'Cash Book'!AD20</f>
        <v>451.80000000000007</v>
      </c>
    </row>
    <row r="19" spans="1:4" ht="12.75">
      <c r="A19" s="82">
        <v>228</v>
      </c>
      <c r="B19" s="83" t="s">
        <v>21</v>
      </c>
      <c r="C19" s="84"/>
      <c r="D19" s="85">
        <f>'Cash Book'!AD8</f>
        <v>180</v>
      </c>
    </row>
    <row r="20" spans="1:4" ht="12.75">
      <c r="A20" s="82">
        <v>690</v>
      </c>
      <c r="B20" s="83" t="s">
        <v>59</v>
      </c>
      <c r="C20" s="84"/>
      <c r="D20" s="85">
        <f>'Cash Book'!AD15</f>
        <v>108</v>
      </c>
    </row>
    <row r="21" spans="1:4" ht="12.75">
      <c r="A21" s="82">
        <v>0</v>
      </c>
      <c r="B21" s="83" t="s">
        <v>22</v>
      </c>
      <c r="C21" s="84"/>
      <c r="D21" s="85"/>
    </row>
    <row r="22" spans="1:4" ht="12.75">
      <c r="A22" s="82">
        <v>42.5</v>
      </c>
      <c r="B22" s="83" t="s">
        <v>38</v>
      </c>
      <c r="C22" s="84"/>
      <c r="D22" s="85">
        <f>'Cash Book'!AD9</f>
        <v>12</v>
      </c>
    </row>
    <row r="23" spans="1:4" ht="12.75">
      <c r="A23" s="79">
        <v>0</v>
      </c>
      <c r="B23" s="93" t="s">
        <v>70</v>
      </c>
      <c r="C23" s="84"/>
      <c r="D23" s="85">
        <f>'Cash Book'!AD7+'Cash Book'!AD16</f>
        <v>2341.3</v>
      </c>
    </row>
    <row r="24" spans="1:4" ht="12.75">
      <c r="A24" s="79">
        <v>0</v>
      </c>
      <c r="B24" s="93" t="s">
        <v>94</v>
      </c>
      <c r="C24" s="84"/>
      <c r="D24" s="85">
        <f>'Cash Book'!AD14</f>
        <v>128.4</v>
      </c>
    </row>
    <row r="25" spans="1:4" ht="12.75">
      <c r="A25" s="79">
        <v>87.5</v>
      </c>
      <c r="B25" s="83" t="s">
        <v>56</v>
      </c>
      <c r="C25" s="84"/>
      <c r="D25" s="85"/>
    </row>
    <row r="26" spans="1:4" ht="12.75">
      <c r="A26" s="82">
        <v>172.37</v>
      </c>
      <c r="B26" s="83" t="s">
        <v>14</v>
      </c>
      <c r="C26" s="84"/>
      <c r="D26" s="85"/>
    </row>
    <row r="27" spans="1:4" ht="12.75">
      <c r="A27" s="50">
        <f>SUM(A18:A26)</f>
        <v>2376.6899999999996</v>
      </c>
      <c r="B27" s="46" t="s">
        <v>23</v>
      </c>
      <c r="C27" s="47"/>
      <c r="D27" s="86">
        <f>SUM(D17:D26)</f>
        <v>3221.5000000000005</v>
      </c>
    </row>
    <row r="28" spans="1:4" ht="12.75">
      <c r="A28" s="92"/>
      <c r="D28" s="2"/>
    </row>
    <row r="29" spans="1:4" ht="12.75">
      <c r="A29" s="50" t="s">
        <v>24</v>
      </c>
      <c r="B29" s="54"/>
      <c r="C29" s="54"/>
      <c r="D29" s="55"/>
    </row>
    <row r="30" spans="1:4" ht="12.75">
      <c r="A30" s="61" t="s">
        <v>26</v>
      </c>
      <c r="B30" s="8"/>
      <c r="C30" s="8"/>
      <c r="D30" s="42"/>
    </row>
    <row r="31" spans="1:4" ht="12.75">
      <c r="A31" s="63" t="s">
        <v>28</v>
      </c>
      <c r="B31" s="96" t="s">
        <v>96</v>
      </c>
      <c r="C31" s="8"/>
      <c r="D31" s="42">
        <f>'Cash Book'!O5</f>
        <v>3229.89</v>
      </c>
    </row>
    <row r="32" spans="1:4" ht="12.75">
      <c r="A32" s="63" t="s">
        <v>28</v>
      </c>
      <c r="B32" s="96" t="s">
        <v>103</v>
      </c>
      <c r="C32" s="8"/>
      <c r="D32" s="44">
        <f>D14-D9</f>
        <v>1165.92</v>
      </c>
    </row>
    <row r="33" spans="1:4" ht="12.75">
      <c r="A33" s="63"/>
      <c r="B33" s="8"/>
      <c r="C33" s="8"/>
      <c r="D33" s="42">
        <f>SUM(D31:D32)</f>
        <v>4395.8099999999995</v>
      </c>
    </row>
    <row r="34" spans="1:4" ht="12.75">
      <c r="A34" s="63" t="s">
        <v>28</v>
      </c>
      <c r="B34" s="96" t="s">
        <v>102</v>
      </c>
      <c r="C34" s="8"/>
      <c r="D34" s="44">
        <f>D27</f>
        <v>3221.5000000000005</v>
      </c>
    </row>
    <row r="35" spans="1:4" ht="12.75">
      <c r="A35" s="63" t="s">
        <v>28</v>
      </c>
      <c r="B35" s="8" t="s">
        <v>25</v>
      </c>
      <c r="C35" s="8"/>
      <c r="D35" s="62">
        <f>SUM(D33-D34)</f>
        <v>1174.309999999999</v>
      </c>
    </row>
    <row r="36" spans="1:4" ht="12.75">
      <c r="A36" s="43"/>
      <c r="B36" s="53"/>
      <c r="C36" s="53"/>
      <c r="D36" s="45"/>
    </row>
    <row r="37" spans="1:4" ht="12.75">
      <c r="A37" s="61" t="s">
        <v>27</v>
      </c>
      <c r="B37" s="8"/>
      <c r="C37" s="8"/>
      <c r="D37" s="42"/>
    </row>
    <row r="38" spans="1:4" ht="12.75">
      <c r="A38" s="63" t="s">
        <v>28</v>
      </c>
      <c r="B38" s="96" t="s">
        <v>96</v>
      </c>
      <c r="C38" s="8"/>
      <c r="D38" s="42">
        <f>'Cash Book'!N5</f>
        <v>1112.1100000000004</v>
      </c>
    </row>
    <row r="39" spans="1:4" ht="12.75">
      <c r="A39" s="63" t="s">
        <v>28</v>
      </c>
      <c r="B39" s="96" t="s">
        <v>97</v>
      </c>
      <c r="C39" s="8"/>
      <c r="D39" s="44">
        <f>D9</f>
        <v>0</v>
      </c>
    </row>
    <row r="40" spans="1:4" ht="12.75">
      <c r="A40" s="63" t="s">
        <v>28</v>
      </c>
      <c r="B40" s="8" t="s">
        <v>25</v>
      </c>
      <c r="C40" s="8"/>
      <c r="D40" s="62">
        <f>SUM(D38:D39)</f>
        <v>1112.1100000000004</v>
      </c>
    </row>
    <row r="41" spans="1:4" ht="12.75">
      <c r="A41" s="43"/>
      <c r="B41" s="53"/>
      <c r="C41" s="53"/>
      <c r="D41" s="44"/>
    </row>
    <row r="42" spans="1:4" ht="12.75">
      <c r="A42" s="50" t="s">
        <v>98</v>
      </c>
      <c r="B42" s="3"/>
      <c r="C42" s="3"/>
      <c r="D42" s="4">
        <f>D35+D40</f>
        <v>2286.419999999999</v>
      </c>
    </row>
    <row r="43" spans="1:4" ht="12.75">
      <c r="A43" s="92"/>
      <c r="D43" s="2"/>
    </row>
    <row r="44" spans="1:4" ht="12.75">
      <c r="A44" s="58" t="s">
        <v>29</v>
      </c>
      <c r="B44" s="67"/>
      <c r="C44" s="59"/>
      <c r="D44" s="60"/>
    </row>
    <row r="45" spans="1:4" ht="12.75">
      <c r="A45" s="63" t="s">
        <v>28</v>
      </c>
      <c r="B45" s="8" t="s">
        <v>30</v>
      </c>
      <c r="C45" s="8"/>
      <c r="D45" s="42">
        <v>27.95</v>
      </c>
    </row>
    <row r="46" spans="1:4" ht="12.75">
      <c r="A46" s="63" t="s">
        <v>28</v>
      </c>
      <c r="B46" s="8" t="s">
        <v>42</v>
      </c>
      <c r="C46" s="8"/>
      <c r="D46" s="42">
        <v>168.06</v>
      </c>
    </row>
    <row r="47" spans="1:4" ht="12.75">
      <c r="A47" s="63" t="s">
        <v>28</v>
      </c>
      <c r="B47" s="8" t="s">
        <v>31</v>
      </c>
      <c r="C47" s="8"/>
      <c r="D47" s="42">
        <v>600</v>
      </c>
    </row>
    <row r="48" spans="1:4" ht="12.75">
      <c r="A48" s="63" t="s">
        <v>28</v>
      </c>
      <c r="B48" s="94" t="s">
        <v>58</v>
      </c>
      <c r="C48" s="8"/>
      <c r="D48" s="42">
        <v>150</v>
      </c>
    </row>
    <row r="49" spans="1:4" ht="12.75">
      <c r="A49" s="63" t="s">
        <v>28</v>
      </c>
      <c r="B49" s="8" t="s">
        <v>32</v>
      </c>
      <c r="C49" s="8"/>
      <c r="D49" s="42">
        <f>D50-D45-D46-D47-D48</f>
        <v>1340.4099999999994</v>
      </c>
    </row>
    <row r="50" spans="1:5" ht="12.75">
      <c r="A50" s="68" t="s">
        <v>28</v>
      </c>
      <c r="B50" s="66" t="s">
        <v>25</v>
      </c>
      <c r="C50" s="53"/>
      <c r="D50" s="62">
        <f>D42</f>
        <v>2286.419999999999</v>
      </c>
      <c r="E50" s="2"/>
    </row>
    <row r="51" spans="1:4" ht="12.75">
      <c r="A51" s="2"/>
      <c r="D51" s="2"/>
    </row>
    <row r="52" spans="1:4" ht="12.75">
      <c r="A52" s="75" t="s">
        <v>39</v>
      </c>
      <c r="B52" s="76"/>
      <c r="C52" s="76"/>
      <c r="D52" s="77"/>
    </row>
    <row r="53" spans="1:4" ht="12.75">
      <c r="A53" s="113" t="s">
        <v>99</v>
      </c>
      <c r="D53" s="2"/>
    </row>
    <row r="54" spans="1:4" ht="12.75">
      <c r="A54" s="2"/>
      <c r="D54" s="2"/>
    </row>
    <row r="55" spans="1:4" ht="12.75">
      <c r="A55" s="2" t="s">
        <v>40</v>
      </c>
      <c r="B55" t="s">
        <v>41</v>
      </c>
      <c r="D55" s="2"/>
    </row>
    <row r="56" spans="1:4" ht="12.75">
      <c r="A56" s="2"/>
      <c r="D56" s="2"/>
    </row>
    <row r="57" spans="1:4" ht="12.75">
      <c r="A57" s="2"/>
      <c r="B57" s="78" t="s">
        <v>49</v>
      </c>
      <c r="D57" s="2"/>
    </row>
    <row r="58" spans="1:4" ht="12.75">
      <c r="A58" s="2"/>
      <c r="D58" s="2"/>
    </row>
    <row r="59" spans="1:4" ht="12.75">
      <c r="A59" s="2"/>
      <c r="D59" s="2"/>
    </row>
    <row r="60" spans="1:4" ht="12.75">
      <c r="A60" s="2"/>
      <c r="D60" s="2"/>
    </row>
    <row r="61" spans="1:4" ht="12.75">
      <c r="A61" s="2"/>
      <c r="D61" s="2"/>
    </row>
    <row r="62" spans="1:4" ht="12.75">
      <c r="A62" s="2"/>
      <c r="D62" s="2"/>
    </row>
    <row r="63" spans="1:4" ht="12.75">
      <c r="A63" s="2"/>
      <c r="D63" s="2"/>
    </row>
    <row r="64" spans="1:4" ht="12.75">
      <c r="A64" s="2"/>
      <c r="D64" s="2"/>
    </row>
    <row r="65" spans="1:4" ht="12.75">
      <c r="A65" s="2"/>
      <c r="D65" s="2"/>
    </row>
    <row r="66" spans="1:4" ht="12.75">
      <c r="A66" s="2"/>
      <c r="D66" s="2"/>
    </row>
    <row r="67" spans="1:4" ht="12.75">
      <c r="A67" s="2"/>
      <c r="D67" s="2"/>
    </row>
    <row r="68" spans="1:4" ht="12.75">
      <c r="A68" s="2"/>
      <c r="D68" s="2"/>
    </row>
    <row r="69" spans="1:4" ht="12.75">
      <c r="A69" s="2"/>
      <c r="D69" s="2"/>
    </row>
    <row r="70" spans="1:4" ht="12.75">
      <c r="A70" s="2"/>
      <c r="D70" s="2"/>
    </row>
    <row r="71" spans="1:4" ht="12.75">
      <c r="A71" s="2"/>
      <c r="D71" s="2"/>
    </row>
    <row r="72" spans="1:4" ht="12.75">
      <c r="A72" s="2"/>
      <c r="D72" s="2"/>
    </row>
    <row r="73" spans="1:4" ht="12.75">
      <c r="A73" s="2"/>
      <c r="D73" s="2"/>
    </row>
    <row r="74" spans="1:4" ht="12.75">
      <c r="A74" s="2"/>
      <c r="D74" s="2"/>
    </row>
    <row r="75" spans="1:4" ht="12.75">
      <c r="A75" s="2"/>
      <c r="D75" s="2"/>
    </row>
    <row r="76" spans="1:4" ht="12.75">
      <c r="A76" s="2"/>
      <c r="D76" s="2"/>
    </row>
    <row r="77" spans="1:4" ht="12.75">
      <c r="A77" s="2"/>
      <c r="D77" s="2"/>
    </row>
    <row r="78" spans="1:4" ht="12.75">
      <c r="A78" s="2"/>
      <c r="D78" s="2"/>
    </row>
    <row r="79" spans="1:4" ht="12.75">
      <c r="A79" s="2"/>
      <c r="D79" s="2"/>
    </row>
    <row r="80" spans="1:4" ht="12.75">
      <c r="A80" s="2"/>
      <c r="D80" s="2"/>
    </row>
    <row r="81" spans="1:4" ht="12.75">
      <c r="A81" s="2"/>
      <c r="D81" s="2"/>
    </row>
    <row r="82" spans="1:4" ht="12.75">
      <c r="A82" s="2"/>
      <c r="D82" s="2"/>
    </row>
    <row r="83" spans="1:4" ht="12.75">
      <c r="A83" s="2"/>
      <c r="D83" s="2"/>
    </row>
    <row r="84" spans="1:4" ht="12.75">
      <c r="A84" s="2"/>
      <c r="D84" s="2"/>
    </row>
    <row r="85" spans="1:4" ht="12.75">
      <c r="A85" s="2"/>
      <c r="D85" s="2"/>
    </row>
    <row r="86" spans="1:4" ht="12.75">
      <c r="A86" s="2"/>
      <c r="D86" s="2"/>
    </row>
    <row r="87" spans="1:4" ht="12.75">
      <c r="A87" s="2"/>
      <c r="D87" s="2"/>
    </row>
    <row r="88" spans="1:4" ht="12.75">
      <c r="A88" s="2"/>
      <c r="D88" s="2"/>
    </row>
    <row r="89" spans="1:4" ht="12.75">
      <c r="A89" s="2"/>
      <c r="D89" s="2"/>
    </row>
    <row r="90" spans="1:4" ht="12.75">
      <c r="A90" s="2"/>
      <c r="D90" s="2"/>
    </row>
    <row r="91" spans="1:4" ht="12.75">
      <c r="A91" s="2"/>
      <c r="D91" s="2"/>
    </row>
    <row r="92" spans="1:4" ht="12.75">
      <c r="A92" s="2"/>
      <c r="D92" s="2"/>
    </row>
    <row r="93" spans="1:4" ht="12.75">
      <c r="A93" s="2"/>
      <c r="D93" s="2"/>
    </row>
    <row r="94" spans="1:4" ht="12.75">
      <c r="A94" s="2"/>
      <c r="D94" s="2"/>
    </row>
    <row r="95" spans="1:4" ht="12.75">
      <c r="A95" s="2"/>
      <c r="D95" s="2"/>
    </row>
    <row r="96" spans="1:4" ht="12.75">
      <c r="A96" s="2"/>
      <c r="D96" s="2"/>
    </row>
    <row r="97" spans="1:4" ht="12.75">
      <c r="A97" s="2"/>
      <c r="D97" s="2"/>
    </row>
    <row r="98" spans="1:4" ht="12.75">
      <c r="A98" s="2"/>
      <c r="D98" s="2"/>
    </row>
    <row r="99" spans="1:4" ht="12.75">
      <c r="A99" s="2"/>
      <c r="D99" s="2"/>
    </row>
    <row r="100" spans="1:4" ht="12.75">
      <c r="A100" s="2"/>
      <c r="D100" s="2"/>
    </row>
    <row r="101" spans="1:4" ht="12.75">
      <c r="A101" s="2"/>
      <c r="D101" s="2"/>
    </row>
    <row r="102" spans="1:4" ht="12.75">
      <c r="A102" s="2"/>
      <c r="D102" s="2"/>
    </row>
    <row r="103" spans="1:4" ht="12.75">
      <c r="A103" s="2"/>
      <c r="D103" s="2"/>
    </row>
    <row r="104" spans="1:4" ht="12.75">
      <c r="A104" s="2"/>
      <c r="D104" s="2"/>
    </row>
    <row r="105" spans="1:4" ht="12.75">
      <c r="A105" s="2"/>
      <c r="D105" s="2"/>
    </row>
    <row r="106" spans="1:4" ht="12.75">
      <c r="A106" s="2"/>
      <c r="D106" s="2"/>
    </row>
    <row r="107" spans="1:4" ht="12.75">
      <c r="A107" s="2"/>
      <c r="D107" s="2"/>
    </row>
    <row r="108" spans="1:4" ht="12.75">
      <c r="A108" s="2"/>
      <c r="D108" s="2"/>
    </row>
    <row r="109" spans="1:4" ht="12.75">
      <c r="A109" s="2"/>
      <c r="D109" s="2"/>
    </row>
    <row r="110" spans="1:4" ht="12.75">
      <c r="A110" s="2"/>
      <c r="D110" s="2"/>
    </row>
    <row r="111" spans="1:4" ht="12.75">
      <c r="A111" s="2"/>
      <c r="D111" s="2"/>
    </row>
    <row r="112" spans="1:4" ht="12.75">
      <c r="A112" s="2"/>
      <c r="D112" s="2"/>
    </row>
    <row r="113" spans="1:4" ht="12.75">
      <c r="A113" s="2"/>
      <c r="D113" s="2"/>
    </row>
    <row r="114" spans="1:4" ht="12.75">
      <c r="A114" s="2"/>
      <c r="D114" s="2"/>
    </row>
    <row r="115" spans="1:4" ht="12.75">
      <c r="A115" s="2"/>
      <c r="D115" s="2"/>
    </row>
    <row r="116" spans="1:4" ht="12.75">
      <c r="A116" s="2"/>
      <c r="D116" s="2"/>
    </row>
    <row r="117" spans="1:4" ht="12.75">
      <c r="A117" s="2"/>
      <c r="D117" s="2"/>
    </row>
    <row r="118" spans="1:4" ht="12.75">
      <c r="A118" s="2"/>
      <c r="D118" s="2"/>
    </row>
    <row r="119" spans="1:4" ht="12.75">
      <c r="A119" s="2"/>
      <c r="D119" s="2"/>
    </row>
    <row r="120" spans="1:4" ht="12.75">
      <c r="A120" s="2"/>
      <c r="D120" s="2"/>
    </row>
    <row r="121" spans="1:4" ht="12.75">
      <c r="A121" s="2"/>
      <c r="D121" s="2"/>
    </row>
    <row r="122" spans="1:4" ht="12.75">
      <c r="A122" s="2"/>
      <c r="D122" s="2"/>
    </row>
    <row r="123" spans="1:4" ht="12.75">
      <c r="A123" s="2"/>
      <c r="D123" s="2"/>
    </row>
    <row r="124" spans="1:4" ht="12.75">
      <c r="A124" s="2"/>
      <c r="D124" s="2"/>
    </row>
    <row r="125" spans="1:4" ht="12.75">
      <c r="A125" s="2"/>
      <c r="D125" s="2"/>
    </row>
    <row r="126" spans="1:4" ht="12.75">
      <c r="A126" s="2"/>
      <c r="D126" s="2"/>
    </row>
    <row r="127" spans="1:4" ht="12.75">
      <c r="A127" s="2"/>
      <c r="D127" s="2"/>
    </row>
    <row r="128" spans="1:4" ht="12.75">
      <c r="A128" s="2"/>
      <c r="D128" s="2"/>
    </row>
    <row r="129" spans="1:4" ht="12.75">
      <c r="A129" s="2"/>
      <c r="D129" s="2"/>
    </row>
    <row r="130" spans="1:4" ht="12.75">
      <c r="A130" s="2"/>
      <c r="D130" s="2"/>
    </row>
    <row r="131" spans="1:4" ht="12.75">
      <c r="A131" s="2"/>
      <c r="D131" s="2"/>
    </row>
    <row r="132" spans="1:4" ht="12.75">
      <c r="A132" s="2"/>
      <c r="D132" s="2"/>
    </row>
    <row r="133" spans="1:4" ht="12.75">
      <c r="A133" s="2"/>
      <c r="D133" s="2"/>
    </row>
    <row r="134" spans="1:4" ht="12.75">
      <c r="A134" s="2"/>
      <c r="D134" s="2"/>
    </row>
    <row r="135" spans="1:4" ht="12.75">
      <c r="A135" s="2"/>
      <c r="D135" s="2"/>
    </row>
    <row r="136" spans="1:4" ht="12.75">
      <c r="A136" s="2"/>
      <c r="D136" s="2"/>
    </row>
    <row r="137" spans="1:4" ht="12.75">
      <c r="A137" s="2"/>
      <c r="D137" s="2"/>
    </row>
    <row r="138" spans="1:4" ht="12.75">
      <c r="A138" s="2"/>
      <c r="D138" s="2"/>
    </row>
    <row r="139" spans="1:4" ht="12.75">
      <c r="A139" s="2"/>
      <c r="D139" s="2"/>
    </row>
    <row r="140" spans="1:4" ht="12.75">
      <c r="A140" s="2"/>
      <c r="D140" s="2"/>
    </row>
    <row r="141" spans="1:4" ht="12.75">
      <c r="A141" s="2"/>
      <c r="D141" s="2"/>
    </row>
    <row r="142" spans="1:4" ht="12.75">
      <c r="A142" s="2"/>
      <c r="D142" s="2"/>
    </row>
    <row r="143" spans="1:4" ht="12.75">
      <c r="A143" s="2"/>
      <c r="D143" s="2"/>
    </row>
    <row r="144" spans="1:4" ht="12.75">
      <c r="A144" s="2"/>
      <c r="D144" s="2"/>
    </row>
    <row r="145" spans="1:4" ht="12.75">
      <c r="A145" s="2"/>
      <c r="D145" s="2"/>
    </row>
    <row r="146" spans="1:4" ht="12.75">
      <c r="A146" s="2"/>
      <c r="D146" s="2"/>
    </row>
    <row r="147" spans="1:4" ht="12.75">
      <c r="A147" s="2"/>
      <c r="D147" s="2"/>
    </row>
    <row r="148" spans="1:4" ht="12.75">
      <c r="A148" s="2"/>
      <c r="D148" s="2"/>
    </row>
    <row r="149" spans="1:4" ht="12.75">
      <c r="A149" s="2"/>
      <c r="D149" s="2"/>
    </row>
    <row r="150" spans="1:4" ht="12.75">
      <c r="A150" s="2"/>
      <c r="D150" s="2"/>
    </row>
    <row r="151" spans="1:4" ht="12.75">
      <c r="A151" s="2"/>
      <c r="D151" s="2"/>
    </row>
    <row r="152" spans="1:4" ht="12.75">
      <c r="A152" s="2"/>
      <c r="D152" s="2"/>
    </row>
    <row r="153" spans="1:4" ht="12.75">
      <c r="A153" s="2"/>
      <c r="D153" s="2"/>
    </row>
    <row r="154" spans="1:4" ht="12.75">
      <c r="A154" s="2"/>
      <c r="D154" s="2"/>
    </row>
    <row r="155" spans="1:4" ht="12.75">
      <c r="A155" s="2"/>
      <c r="D155" s="2"/>
    </row>
    <row r="156" spans="1:4" ht="12.75">
      <c r="A156" s="2"/>
      <c r="D156" s="2"/>
    </row>
    <row r="157" spans="1:4" ht="12.75">
      <c r="A157" s="2"/>
      <c r="D157" s="2"/>
    </row>
    <row r="158" spans="1:4" ht="12.75">
      <c r="A158" s="2"/>
      <c r="D158" s="2"/>
    </row>
    <row r="159" spans="1:4" ht="12.75">
      <c r="A159" s="2"/>
      <c r="D159" s="2"/>
    </row>
    <row r="160" spans="1:4" ht="12.75">
      <c r="A160" s="2"/>
      <c r="D160" s="2"/>
    </row>
    <row r="161" spans="1:4" ht="12.75">
      <c r="A161" s="2"/>
      <c r="D161" s="2"/>
    </row>
    <row r="162" spans="1:4" ht="12.75">
      <c r="A162" s="2"/>
      <c r="D162" s="2"/>
    </row>
    <row r="163" spans="1:4" ht="12.75">
      <c r="A163" s="2"/>
      <c r="D163" s="2"/>
    </row>
    <row r="164" spans="1:4" ht="12.75">
      <c r="A164" s="2"/>
      <c r="D164" s="2"/>
    </row>
    <row r="165" spans="1:4" ht="12.75">
      <c r="A165" s="2"/>
      <c r="D165" s="2"/>
    </row>
    <row r="166" spans="1:4" ht="12.75">
      <c r="A166" s="2"/>
      <c r="D166" s="2"/>
    </row>
    <row r="167" spans="1:4" ht="12.75">
      <c r="A167" s="2"/>
      <c r="D167" s="2"/>
    </row>
    <row r="168" spans="1:4" ht="12.75">
      <c r="A168" s="2"/>
      <c r="D168" s="2"/>
    </row>
    <row r="169" spans="1:4" ht="12.75">
      <c r="A169" s="2"/>
      <c r="D169" s="2"/>
    </row>
    <row r="170" spans="1:4" ht="12.75">
      <c r="A170" s="2"/>
      <c r="D170" s="2"/>
    </row>
    <row r="171" spans="1:4" ht="12.75">
      <c r="A171" s="2"/>
      <c r="D171" s="2"/>
    </row>
    <row r="172" spans="1:4" ht="12.75">
      <c r="A172" s="2"/>
      <c r="D172" s="2"/>
    </row>
    <row r="173" spans="1:4" ht="12.75">
      <c r="A173" s="2"/>
      <c r="D173" s="2"/>
    </row>
    <row r="174" spans="1:4" ht="12.75">
      <c r="A174" s="2"/>
      <c r="D174" s="2"/>
    </row>
    <row r="175" spans="1:4" ht="12.75">
      <c r="A175" s="2"/>
      <c r="D175" s="2"/>
    </row>
    <row r="176" spans="1:4" ht="12.75">
      <c r="A176" s="2"/>
      <c r="D176" s="2"/>
    </row>
    <row r="177" spans="1:4" ht="12.75">
      <c r="A177" s="2"/>
      <c r="D177" s="2"/>
    </row>
    <row r="178" spans="1:4" ht="12.75">
      <c r="A178" s="2"/>
      <c r="D178" s="2"/>
    </row>
    <row r="179" spans="1:4" ht="12.75">
      <c r="A179" s="2"/>
      <c r="D179" s="2"/>
    </row>
    <row r="180" spans="1:4" ht="12.75">
      <c r="A180" s="40"/>
      <c r="D180" s="2"/>
    </row>
    <row r="181" spans="1:4" ht="12.75">
      <c r="A181" s="40"/>
      <c r="D181" s="2"/>
    </row>
    <row r="182" spans="1:4" ht="12.75">
      <c r="A182" s="40"/>
      <c r="D182" s="2"/>
    </row>
    <row r="183" spans="1:4" ht="12.75">
      <c r="A183" s="40"/>
      <c r="D183" s="2"/>
    </row>
    <row r="184" spans="1:4" ht="12.75">
      <c r="A184" s="40"/>
      <c r="D184" s="2"/>
    </row>
    <row r="185" spans="1:4" ht="12.75">
      <c r="A185" s="40"/>
      <c r="D185" s="2"/>
    </row>
    <row r="186" spans="1:4" ht="12.75">
      <c r="A186" s="40"/>
      <c r="D186" s="2"/>
    </row>
    <row r="187" spans="1:4" ht="12.75">
      <c r="A187" s="40"/>
      <c r="D187" s="2"/>
    </row>
    <row r="188" spans="1:4" ht="12.75">
      <c r="A188" s="40"/>
      <c r="D188" s="2"/>
    </row>
    <row r="189" spans="1:4" ht="12.75">
      <c r="A189" s="40"/>
      <c r="D189" s="2"/>
    </row>
    <row r="190" spans="1:4" ht="12.75">
      <c r="A190" s="40"/>
      <c r="D190" s="2"/>
    </row>
    <row r="191" spans="1:4" ht="12.75">
      <c r="A191" s="40"/>
      <c r="D191" s="2"/>
    </row>
    <row r="192" spans="1:4" ht="12.75">
      <c r="A192" s="40"/>
      <c r="D192" s="2"/>
    </row>
    <row r="193" spans="1:4" ht="12.75">
      <c r="A193" s="40"/>
      <c r="D193" s="2"/>
    </row>
    <row r="194" spans="1:4" ht="12.75">
      <c r="A194" s="40"/>
      <c r="D194" s="2"/>
    </row>
    <row r="195" spans="1:4" ht="12.75">
      <c r="A195" s="40"/>
      <c r="D195" s="2"/>
    </row>
    <row r="196" spans="1:4" ht="12.75">
      <c r="A196" s="40"/>
      <c r="D196" s="2"/>
    </row>
    <row r="197" spans="1:4" ht="12.75">
      <c r="A197" s="40"/>
      <c r="D197" s="2"/>
    </row>
    <row r="198" spans="1:4" ht="12.75">
      <c r="A198" s="40"/>
      <c r="D198" s="2"/>
    </row>
    <row r="199" spans="1:4" ht="12.75">
      <c r="A199" s="40"/>
      <c r="D199" s="2"/>
    </row>
    <row r="200" spans="1:4" ht="12.75">
      <c r="A200" s="40"/>
      <c r="D200" s="2"/>
    </row>
    <row r="201" spans="1:4" ht="12.75">
      <c r="A201" s="40"/>
      <c r="D201" s="2"/>
    </row>
    <row r="202" spans="1:4" ht="12.75">
      <c r="A202" s="40"/>
      <c r="D202" s="2"/>
    </row>
    <row r="203" spans="1:4" ht="12.75">
      <c r="A203" s="40"/>
      <c r="D203" s="2"/>
    </row>
    <row r="204" spans="1:4" ht="12.75">
      <c r="A204" s="40"/>
      <c r="D204" s="2"/>
    </row>
    <row r="205" spans="1:4" ht="12.75">
      <c r="A205" s="40"/>
      <c r="D205" s="2"/>
    </row>
    <row r="206" spans="1:4" ht="12.75">
      <c r="A206" s="40"/>
      <c r="D206" s="2"/>
    </row>
    <row r="207" spans="1:4" ht="12.75">
      <c r="A207" s="40"/>
      <c r="D207" s="2"/>
    </row>
    <row r="208" spans="1:4" ht="12.75">
      <c r="A208" s="40"/>
      <c r="D208" s="2"/>
    </row>
    <row r="209" spans="1:4" ht="12.75">
      <c r="A209" s="40"/>
      <c r="D209" s="2"/>
    </row>
    <row r="210" spans="1:4" ht="12.75">
      <c r="A210" s="40"/>
      <c r="D210" s="2"/>
    </row>
    <row r="211" spans="1:4" ht="12.75">
      <c r="A211" s="40"/>
      <c r="D211" s="2"/>
    </row>
    <row r="212" spans="1:4" ht="12.75">
      <c r="A212" s="40"/>
      <c r="D212" s="2"/>
    </row>
    <row r="213" spans="1:4" ht="12.75">
      <c r="A213" s="40"/>
      <c r="D213" s="2"/>
    </row>
    <row r="214" spans="1:4" ht="12.75">
      <c r="A214" s="40"/>
      <c r="D214" s="2"/>
    </row>
    <row r="215" spans="1:4" ht="12.75">
      <c r="A215" s="40"/>
      <c r="D215" s="2"/>
    </row>
    <row r="216" spans="1:4" ht="12.75">
      <c r="A216" s="40"/>
      <c r="D216" s="2"/>
    </row>
    <row r="217" spans="1:4" ht="12.75">
      <c r="A217" s="40"/>
      <c r="D217" s="2"/>
    </row>
    <row r="218" spans="1:4" ht="12.75">
      <c r="A218" s="40"/>
      <c r="D218" s="2"/>
    </row>
    <row r="219" spans="1:4" ht="12.75">
      <c r="A219" s="40"/>
      <c r="D219" s="2"/>
    </row>
    <row r="220" spans="1:4" ht="12.75">
      <c r="A220" s="40"/>
      <c r="D220" s="2"/>
    </row>
    <row r="221" spans="1:4" ht="12.75">
      <c r="A221" s="40"/>
      <c r="D221" s="2"/>
    </row>
    <row r="222" spans="1:4" ht="12.75">
      <c r="A222" s="40"/>
      <c r="D222" s="2"/>
    </row>
    <row r="223" spans="1:4" ht="12.75">
      <c r="A223" s="40"/>
      <c r="D223" s="2"/>
    </row>
    <row r="224" spans="1:4" ht="12.75">
      <c r="A224" s="40"/>
      <c r="D224" s="2"/>
    </row>
    <row r="225" spans="1:4" ht="12.75">
      <c r="A225" s="40"/>
      <c r="D225" s="2"/>
    </row>
    <row r="226" spans="1:4" ht="12.75">
      <c r="A226" s="40"/>
      <c r="D226" s="2"/>
    </row>
    <row r="227" spans="1:4" ht="12.75">
      <c r="A227" s="40"/>
      <c r="D227" s="2"/>
    </row>
    <row r="228" spans="1:4" ht="12.75">
      <c r="A228" s="40"/>
      <c r="D228" s="2"/>
    </row>
    <row r="229" spans="1:4" ht="12.75">
      <c r="A229" s="40"/>
      <c r="D229" s="2"/>
    </row>
    <row r="230" spans="1:4" ht="12.75">
      <c r="A230" s="40"/>
      <c r="D230" s="2"/>
    </row>
    <row r="231" spans="1:4" ht="12.75">
      <c r="A231" s="40"/>
      <c r="D231" s="2"/>
    </row>
    <row r="232" spans="1:4" ht="12.75">
      <c r="A232" s="40"/>
      <c r="D232" s="2"/>
    </row>
    <row r="233" spans="1:4" ht="12.75">
      <c r="A233" s="40"/>
      <c r="D233" s="2"/>
    </row>
    <row r="234" spans="1:4" ht="12.75">
      <c r="A234" s="40"/>
      <c r="D234" s="2"/>
    </row>
    <row r="235" spans="1:4" ht="12.75">
      <c r="A235" s="40"/>
      <c r="D235" s="2"/>
    </row>
    <row r="236" spans="1:4" ht="12.75">
      <c r="A236" s="40"/>
      <c r="D236" s="2"/>
    </row>
    <row r="237" spans="1:4" ht="12.75">
      <c r="A237" s="40"/>
      <c r="D237" s="2"/>
    </row>
    <row r="238" spans="1:4" ht="12.75">
      <c r="A238" s="40"/>
      <c r="D238" s="2"/>
    </row>
    <row r="239" spans="1:4" ht="12.75">
      <c r="A239" s="40"/>
      <c r="D239" s="2"/>
    </row>
    <row r="240" spans="1:4" ht="12.75">
      <c r="A240" s="40"/>
      <c r="D240" s="2"/>
    </row>
    <row r="241" spans="1:4" ht="12.75">
      <c r="A241" s="40"/>
      <c r="D241" s="2"/>
    </row>
    <row r="242" ht="12.75">
      <c r="A242" s="40"/>
    </row>
    <row r="243" ht="12.75">
      <c r="A243" s="40"/>
    </row>
    <row r="244" ht="12.75">
      <c r="A244" s="40"/>
    </row>
    <row r="245" ht="12.75">
      <c r="A245" s="40"/>
    </row>
    <row r="246" ht="12.75">
      <c r="A246" s="40"/>
    </row>
    <row r="247" ht="12.75">
      <c r="A247" s="40"/>
    </row>
    <row r="248" ht="12.75">
      <c r="A248" s="40"/>
    </row>
    <row r="249" ht="12.75">
      <c r="A249" s="40"/>
    </row>
    <row r="250" ht="12.75">
      <c r="A250" s="40"/>
    </row>
    <row r="251" ht="12.75">
      <c r="A251" s="40"/>
    </row>
    <row r="252" ht="12.75">
      <c r="A252" s="40"/>
    </row>
    <row r="253" ht="12.75">
      <c r="A253" s="40"/>
    </row>
    <row r="254" ht="12.75">
      <c r="A254" s="40"/>
    </row>
    <row r="255" ht="12.75">
      <c r="A255" s="40"/>
    </row>
    <row r="256" ht="12.75">
      <c r="A256" s="40"/>
    </row>
    <row r="257" ht="12.75">
      <c r="A257" s="40"/>
    </row>
    <row r="258" ht="12.75">
      <c r="A258" s="40"/>
    </row>
    <row r="259" ht="12.75">
      <c r="A259" s="40"/>
    </row>
    <row r="260" ht="12.75">
      <c r="A260" s="40"/>
    </row>
    <row r="261" ht="12.75">
      <c r="A261" s="40"/>
    </row>
    <row r="262" ht="12.75">
      <c r="A262" s="40"/>
    </row>
    <row r="263" ht="12.75">
      <c r="A263" s="40"/>
    </row>
    <row r="264" ht="12.75">
      <c r="A264" s="40"/>
    </row>
    <row r="265" ht="12.75">
      <c r="A265" s="40"/>
    </row>
    <row r="266" ht="12.75">
      <c r="A266" s="40"/>
    </row>
    <row r="267" ht="12.75">
      <c r="A267" s="40"/>
    </row>
    <row r="268" ht="12.75">
      <c r="A268" s="40"/>
    </row>
    <row r="269" ht="12.75">
      <c r="A269" s="40"/>
    </row>
    <row r="270" ht="12.75">
      <c r="A270" s="40"/>
    </row>
    <row r="271" ht="12.75">
      <c r="A271" s="40"/>
    </row>
    <row r="272" ht="12.75">
      <c r="A272" s="40"/>
    </row>
    <row r="273" ht="12.75">
      <c r="A273" s="40"/>
    </row>
    <row r="274" ht="12.75">
      <c r="A274" s="40"/>
    </row>
    <row r="275" ht="12.75">
      <c r="A275" s="40"/>
    </row>
    <row r="276" ht="12.75">
      <c r="A276" s="40"/>
    </row>
    <row r="277" ht="12.75">
      <c r="A277" s="40"/>
    </row>
    <row r="278" ht="12.75">
      <c r="A278" s="40"/>
    </row>
    <row r="279" ht="12.75">
      <c r="A279" s="40"/>
    </row>
    <row r="280" ht="12.75">
      <c r="A280" s="40"/>
    </row>
    <row r="281" ht="12.75">
      <c r="A281" s="40"/>
    </row>
    <row r="282" ht="12.75">
      <c r="A282" s="40"/>
    </row>
    <row r="283" ht="12.75">
      <c r="A283" s="40"/>
    </row>
    <row r="284" ht="12.75">
      <c r="A284" s="40"/>
    </row>
    <row r="285" ht="12.75">
      <c r="A285" s="40"/>
    </row>
    <row r="286" ht="12.75">
      <c r="A286" s="40"/>
    </row>
    <row r="287" ht="12.75">
      <c r="A287" s="40"/>
    </row>
    <row r="288" ht="12.75">
      <c r="A288" s="40"/>
    </row>
    <row r="289" ht="12.75">
      <c r="A289" s="40"/>
    </row>
    <row r="290" ht="12.75">
      <c r="A290" s="40"/>
    </row>
    <row r="291" ht="12.75">
      <c r="A291" s="40"/>
    </row>
    <row r="292" ht="12.75">
      <c r="A292" s="40"/>
    </row>
    <row r="293" ht="12.75">
      <c r="A293" s="40"/>
    </row>
    <row r="294" ht="12.75">
      <c r="A294" s="40"/>
    </row>
    <row r="295" ht="12.75">
      <c r="A295" s="40"/>
    </row>
    <row r="296" ht="12.75">
      <c r="A296" s="40"/>
    </row>
    <row r="297" ht="12.75">
      <c r="A297" s="40"/>
    </row>
    <row r="298" ht="12.75">
      <c r="A298" s="40"/>
    </row>
    <row r="299" ht="12.75">
      <c r="A299" s="40"/>
    </row>
    <row r="300" ht="12.75">
      <c r="A300" s="40"/>
    </row>
    <row r="301" ht="12.75">
      <c r="A301" s="40"/>
    </row>
    <row r="302" ht="12.75">
      <c r="A302" s="40"/>
    </row>
    <row r="303" ht="12.75">
      <c r="A303" s="40"/>
    </row>
    <row r="304" ht="12.75">
      <c r="A304" s="40"/>
    </row>
    <row r="305" ht="12.75">
      <c r="A305" s="40"/>
    </row>
    <row r="306" ht="12.75">
      <c r="A306" s="40"/>
    </row>
    <row r="307" ht="12.75">
      <c r="A307" s="40"/>
    </row>
    <row r="308" ht="12.75">
      <c r="A308" s="40"/>
    </row>
    <row r="309" ht="12.75">
      <c r="A309" s="40"/>
    </row>
    <row r="310" ht="12.75">
      <c r="A310" s="40"/>
    </row>
    <row r="311" ht="12.75">
      <c r="A311" s="40"/>
    </row>
    <row r="312" ht="12.75">
      <c r="A312" s="40"/>
    </row>
    <row r="313" ht="12.75">
      <c r="A313" s="40"/>
    </row>
    <row r="314" ht="12.75">
      <c r="A314" s="40"/>
    </row>
    <row r="315" ht="12.75">
      <c r="A315" s="40"/>
    </row>
    <row r="316" ht="12.75">
      <c r="A316" s="40"/>
    </row>
    <row r="317" ht="12.75">
      <c r="A317" s="40"/>
    </row>
    <row r="318" ht="12.75">
      <c r="A318" s="40"/>
    </row>
    <row r="319" ht="12.75">
      <c r="A319" s="40"/>
    </row>
    <row r="320" ht="12.75">
      <c r="A320" s="40"/>
    </row>
    <row r="321" ht="12.75">
      <c r="A321" s="40"/>
    </row>
    <row r="322" ht="12.75">
      <c r="A322" s="40"/>
    </row>
    <row r="323" ht="12.75">
      <c r="A323" s="40"/>
    </row>
    <row r="324" ht="12.75">
      <c r="A324" s="40"/>
    </row>
    <row r="325" ht="12.75">
      <c r="A325" s="40"/>
    </row>
    <row r="326" ht="12.75">
      <c r="A326" s="40"/>
    </row>
    <row r="327" ht="12.75">
      <c r="A327" s="40"/>
    </row>
    <row r="328" ht="12.75">
      <c r="A328" s="40"/>
    </row>
    <row r="329" ht="12.75">
      <c r="A329" s="40"/>
    </row>
    <row r="330" ht="12.75">
      <c r="A330" s="40"/>
    </row>
    <row r="331" ht="12.75">
      <c r="A331" s="40"/>
    </row>
    <row r="332" ht="12.75">
      <c r="A332" s="40"/>
    </row>
    <row r="333" ht="12.75">
      <c r="A333" s="40"/>
    </row>
    <row r="334" ht="12.75">
      <c r="A334" s="40"/>
    </row>
    <row r="335" ht="12.75">
      <c r="A335" s="40"/>
    </row>
    <row r="336" ht="12.75">
      <c r="A336" s="40"/>
    </row>
    <row r="337" ht="12.75">
      <c r="A337" s="40"/>
    </row>
    <row r="338" ht="12.75">
      <c r="A338" s="40"/>
    </row>
    <row r="339" ht="12.75">
      <c r="A339" s="40"/>
    </row>
    <row r="340" ht="12.75">
      <c r="A340" s="40"/>
    </row>
    <row r="341" ht="12.75">
      <c r="A341" s="40"/>
    </row>
    <row r="342" ht="12.75">
      <c r="A342" s="40"/>
    </row>
    <row r="343" ht="12.75">
      <c r="A343" s="40"/>
    </row>
    <row r="344" ht="12.75">
      <c r="A344" s="40"/>
    </row>
    <row r="345" ht="12.75">
      <c r="A345" s="40"/>
    </row>
    <row r="346" ht="12.75">
      <c r="A346" s="40"/>
    </row>
    <row r="347" ht="12.75">
      <c r="A347" s="40"/>
    </row>
    <row r="348" ht="12.75">
      <c r="A348" s="40"/>
    </row>
    <row r="349" ht="12.75">
      <c r="A349" s="40"/>
    </row>
    <row r="350" ht="12.75">
      <c r="A350" s="40"/>
    </row>
    <row r="351" ht="12.75">
      <c r="A351" s="40"/>
    </row>
    <row r="352" ht="12.75">
      <c r="A352" s="40"/>
    </row>
    <row r="353" ht="12.75">
      <c r="A353" s="40"/>
    </row>
    <row r="354" ht="12.75">
      <c r="A354" s="40"/>
    </row>
    <row r="355" ht="12.75">
      <c r="A355" s="40"/>
    </row>
    <row r="356" ht="12.75">
      <c r="A356" s="40"/>
    </row>
    <row r="357" ht="12.75">
      <c r="A357" s="40"/>
    </row>
    <row r="358" ht="12.75">
      <c r="A358" s="40"/>
    </row>
    <row r="359" ht="12.75">
      <c r="A359" s="40"/>
    </row>
    <row r="360" ht="12.75">
      <c r="A360" s="40"/>
    </row>
    <row r="361" ht="12.75">
      <c r="A361" s="40"/>
    </row>
    <row r="362" ht="12.75">
      <c r="A362" s="40"/>
    </row>
    <row r="363" ht="12.75">
      <c r="A363" s="40"/>
    </row>
    <row r="364" ht="12.75">
      <c r="A364" s="40"/>
    </row>
    <row r="365" ht="12.75">
      <c r="A365" s="40"/>
    </row>
    <row r="366" ht="12.75">
      <c r="A366" s="40"/>
    </row>
    <row r="367" ht="12.75">
      <c r="A367" s="40"/>
    </row>
    <row r="368" ht="12.75">
      <c r="A368" s="40"/>
    </row>
    <row r="369" ht="12.75">
      <c r="A369" s="40"/>
    </row>
    <row r="370" ht="12.75">
      <c r="A370" s="40"/>
    </row>
    <row r="371" ht="12.75">
      <c r="A371" s="40"/>
    </row>
    <row r="372" ht="12.75">
      <c r="A372" s="40"/>
    </row>
    <row r="373" ht="12.75">
      <c r="A373" s="40"/>
    </row>
    <row r="374" ht="12.75">
      <c r="A374" s="40"/>
    </row>
    <row r="375" ht="12.75">
      <c r="A375" s="40"/>
    </row>
    <row r="376" ht="12.75">
      <c r="A376" s="40"/>
    </row>
    <row r="377" ht="12.75">
      <c r="A377" s="40"/>
    </row>
    <row r="378" ht="12.75">
      <c r="A378" s="40"/>
    </row>
    <row r="379" ht="12.75">
      <c r="A379" s="40"/>
    </row>
    <row r="380" ht="12.75">
      <c r="A380" s="40"/>
    </row>
    <row r="381" ht="12.75">
      <c r="A381" s="40"/>
    </row>
    <row r="382" ht="12.75">
      <c r="A382" s="40"/>
    </row>
    <row r="383" ht="12.75">
      <c r="A383" s="40"/>
    </row>
    <row r="384" ht="12.75">
      <c r="A384" s="40"/>
    </row>
    <row r="385" ht="12.75">
      <c r="A385" s="40"/>
    </row>
    <row r="386" ht="12.75">
      <c r="A386" s="4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Q42"/>
  <sheetViews>
    <sheetView showGridLines="0" zoomScalePageLayoutView="0" workbookViewId="0" topLeftCell="A7">
      <selection activeCell="L6" sqref="L6"/>
    </sheetView>
  </sheetViews>
  <sheetFormatPr defaultColWidth="9.140625" defaultRowHeight="12.75"/>
  <cols>
    <col min="7" max="7" width="17.140625" style="0" customWidth="1"/>
    <col min="8" max="8" width="12.140625" style="0" bestFit="1" customWidth="1"/>
    <col min="11" max="11" width="9.57421875" style="0" bestFit="1" customWidth="1"/>
  </cols>
  <sheetData>
    <row r="3" spans="1:9" ht="27">
      <c r="A3" s="65" t="s">
        <v>33</v>
      </c>
      <c r="B3" s="17"/>
      <c r="C3" s="17"/>
      <c r="D3" s="17"/>
      <c r="E3" s="17"/>
      <c r="F3" s="17"/>
      <c r="G3" s="17"/>
      <c r="H3" s="17"/>
      <c r="I3" s="99"/>
    </row>
    <row r="4" spans="1:9" ht="27">
      <c r="A4" s="65"/>
      <c r="B4" s="17"/>
      <c r="C4" s="17"/>
      <c r="D4" s="17"/>
      <c r="E4" s="17"/>
      <c r="F4" s="17"/>
      <c r="G4" s="17"/>
      <c r="H4" s="17"/>
      <c r="I4" s="99"/>
    </row>
    <row r="5" spans="1:9" ht="12.75">
      <c r="A5" s="17"/>
      <c r="B5" s="17"/>
      <c r="C5" s="17"/>
      <c r="D5" s="17"/>
      <c r="E5" s="17"/>
      <c r="F5" s="17"/>
      <c r="G5" s="17"/>
      <c r="H5" s="17"/>
      <c r="I5" s="99"/>
    </row>
    <row r="6" spans="1:9" ht="18">
      <c r="A6" s="71" t="s">
        <v>119</v>
      </c>
      <c r="B6" s="17"/>
      <c r="C6" s="17"/>
      <c r="D6" s="17"/>
      <c r="E6" s="17"/>
      <c r="F6" s="17"/>
      <c r="G6" s="17"/>
      <c r="H6" s="17"/>
      <c r="I6" s="99"/>
    </row>
    <row r="10" spans="1:8" ht="15.75">
      <c r="A10" s="100" t="s">
        <v>28</v>
      </c>
      <c r="B10" s="101" t="s">
        <v>114</v>
      </c>
      <c r="H10" s="103">
        <f>Summary!D42</f>
        <v>2286.419999999999</v>
      </c>
    </row>
    <row r="11" spans="1:8" ht="15.75">
      <c r="A11" s="104"/>
      <c r="B11" s="101"/>
      <c r="C11" s="101"/>
      <c r="D11" s="101"/>
      <c r="E11" s="101"/>
      <c r="F11" s="101"/>
      <c r="G11" s="102"/>
      <c r="H11" s="103"/>
    </row>
    <row r="12" spans="1:8" ht="15.75">
      <c r="A12" s="100" t="s">
        <v>28</v>
      </c>
      <c r="B12" s="101" t="s">
        <v>115</v>
      </c>
      <c r="C12" s="101"/>
      <c r="D12" s="101"/>
      <c r="E12" s="101"/>
      <c r="F12" s="101"/>
      <c r="G12" s="102"/>
      <c r="H12" s="103">
        <f>Summary!D27</f>
        <v>3221.5000000000005</v>
      </c>
    </row>
    <row r="13" spans="1:8" ht="15.75">
      <c r="A13" s="100"/>
      <c r="B13" s="101"/>
      <c r="C13" s="101"/>
      <c r="D13" s="101"/>
      <c r="E13" s="101"/>
      <c r="F13" s="101"/>
      <c r="G13" s="102"/>
      <c r="H13" s="103"/>
    </row>
    <row r="14" spans="1:8" ht="15.75">
      <c r="A14" s="100" t="s">
        <v>28</v>
      </c>
      <c r="B14" s="101" t="s">
        <v>65</v>
      </c>
      <c r="C14" s="101"/>
      <c r="D14" s="101"/>
      <c r="E14" s="101"/>
      <c r="F14" s="101"/>
      <c r="G14" s="102"/>
      <c r="H14" s="103">
        <f>Summary!D49</f>
        <v>1340.4099999999994</v>
      </c>
    </row>
    <row r="15" spans="1:8" ht="15.75">
      <c r="A15" s="100"/>
      <c r="B15" s="101" t="s">
        <v>66</v>
      </c>
      <c r="C15" s="101"/>
      <c r="D15" s="101"/>
      <c r="E15" s="101"/>
      <c r="F15" s="101"/>
      <c r="G15" s="102"/>
      <c r="H15" s="103"/>
    </row>
    <row r="16" spans="1:8" ht="15.75">
      <c r="A16" s="100"/>
      <c r="B16" s="101"/>
      <c r="C16" s="101"/>
      <c r="D16" s="101"/>
      <c r="E16" s="101"/>
      <c r="F16" s="101"/>
      <c r="G16" s="102"/>
      <c r="H16" s="103"/>
    </row>
    <row r="17" spans="1:12" ht="15.75">
      <c r="A17" s="100" t="s">
        <v>28</v>
      </c>
      <c r="B17" s="101" t="s">
        <v>31</v>
      </c>
      <c r="C17" s="101"/>
      <c r="D17" s="101"/>
      <c r="E17" s="101"/>
      <c r="F17" s="101"/>
      <c r="G17" s="102"/>
      <c r="H17" s="103">
        <f>Summary!D47</f>
        <v>600</v>
      </c>
      <c r="L17" s="2"/>
    </row>
    <row r="18" spans="1:8" ht="15.75">
      <c r="A18" s="104"/>
      <c r="B18" s="101"/>
      <c r="C18" s="101"/>
      <c r="D18" s="101"/>
      <c r="E18" s="101"/>
      <c r="F18" s="101"/>
      <c r="G18" s="102"/>
      <c r="H18" s="40"/>
    </row>
    <row r="19" spans="1:17" ht="15.75">
      <c r="A19" s="100" t="s">
        <v>28</v>
      </c>
      <c r="B19" s="101" t="s">
        <v>116</v>
      </c>
      <c r="C19" s="101"/>
      <c r="D19" s="101"/>
      <c r="E19" s="101"/>
      <c r="F19" s="101"/>
      <c r="G19" s="102"/>
      <c r="H19" s="40"/>
      <c r="K19" s="106"/>
      <c r="L19" s="107"/>
      <c r="M19" s="102"/>
      <c r="N19" s="102"/>
      <c r="O19" s="102"/>
      <c r="P19" s="102"/>
      <c r="Q19" s="108"/>
    </row>
    <row r="20" spans="1:17" ht="15.75">
      <c r="A20" s="100"/>
      <c r="B20" s="106" t="s">
        <v>60</v>
      </c>
      <c r="C20" s="107" t="s">
        <v>61</v>
      </c>
      <c r="D20" s="101"/>
      <c r="E20" s="101"/>
      <c r="F20" s="101"/>
      <c r="G20" s="101"/>
      <c r="H20" s="40">
        <f>'2016 Budget'!H16-Summary!D18</f>
        <v>748.1999999999999</v>
      </c>
      <c r="K20" s="106"/>
      <c r="L20" s="107"/>
      <c r="M20" s="102"/>
      <c r="N20" s="102"/>
      <c r="O20" s="102"/>
      <c r="P20" s="102"/>
      <c r="Q20" s="108"/>
    </row>
    <row r="21" spans="1:17" ht="15.75">
      <c r="A21" s="100"/>
      <c r="B21" s="106" t="s">
        <v>60</v>
      </c>
      <c r="C21" s="107" t="s">
        <v>62</v>
      </c>
      <c r="D21" s="101"/>
      <c r="E21" s="101"/>
      <c r="F21" s="101"/>
      <c r="G21" s="102"/>
      <c r="H21" s="40">
        <f>'2016 Budget'!H17-'Cash Book'!AD8</f>
        <v>30</v>
      </c>
      <c r="K21" s="106"/>
      <c r="L21" s="107"/>
      <c r="M21" s="102"/>
      <c r="N21" s="102"/>
      <c r="O21" s="102"/>
      <c r="P21" s="102"/>
      <c r="Q21" s="108"/>
    </row>
    <row r="22" spans="1:17" ht="15.75">
      <c r="A22" s="100"/>
      <c r="B22" s="106" t="s">
        <v>60</v>
      </c>
      <c r="C22" s="107" t="s">
        <v>14</v>
      </c>
      <c r="D22" s="101"/>
      <c r="E22" s="101"/>
      <c r="F22" s="101"/>
      <c r="G22" s="102"/>
      <c r="H22" s="40">
        <f>'2016 Budget'!H18</f>
        <v>190</v>
      </c>
      <c r="K22" s="106"/>
      <c r="L22" s="107"/>
      <c r="M22" s="102"/>
      <c r="N22" s="102"/>
      <c r="O22" s="102"/>
      <c r="P22" s="102"/>
      <c r="Q22" s="108"/>
    </row>
    <row r="23" spans="1:17" ht="15.75">
      <c r="A23" s="100"/>
      <c r="B23" s="106" t="s">
        <v>60</v>
      </c>
      <c r="C23" s="107" t="s">
        <v>38</v>
      </c>
      <c r="D23" s="101"/>
      <c r="E23" s="101"/>
      <c r="F23" s="101"/>
      <c r="G23" s="102"/>
      <c r="H23" s="40">
        <f>'2016 Budget'!H19-Summary!D22</f>
        <v>88</v>
      </c>
      <c r="K23" s="106"/>
      <c r="L23" s="107"/>
      <c r="M23" s="102"/>
      <c r="N23" s="102"/>
      <c r="O23" s="102"/>
      <c r="P23" s="102"/>
      <c r="Q23" s="108"/>
    </row>
    <row r="24" spans="1:17" ht="15.75">
      <c r="A24" s="100"/>
      <c r="B24" s="106" t="s">
        <v>60</v>
      </c>
      <c r="C24" s="107" t="s">
        <v>72</v>
      </c>
      <c r="D24" s="101"/>
      <c r="E24" s="101"/>
      <c r="F24" s="101"/>
      <c r="G24" s="102"/>
      <c r="H24" s="40">
        <f>'2016 Budget'!H22</f>
        <v>520</v>
      </c>
      <c r="K24" s="106"/>
      <c r="L24" s="107"/>
      <c r="M24" s="102"/>
      <c r="N24" s="102"/>
      <c r="O24" s="102"/>
      <c r="P24" s="102"/>
      <c r="Q24" s="108"/>
    </row>
    <row r="25" spans="1:17" ht="15.75">
      <c r="A25" s="100"/>
      <c r="B25" s="106" t="s">
        <v>60</v>
      </c>
      <c r="C25" s="107" t="s">
        <v>63</v>
      </c>
      <c r="D25" s="101"/>
      <c r="E25" s="101"/>
      <c r="F25" s="101"/>
      <c r="G25" s="102"/>
      <c r="H25" s="40">
        <f>'2016 Budget'!H23</f>
        <v>300</v>
      </c>
      <c r="K25" s="106"/>
      <c r="L25" s="107"/>
      <c r="M25" s="102"/>
      <c r="N25" s="102"/>
      <c r="O25" s="102"/>
      <c r="P25" s="102"/>
      <c r="Q25" s="108"/>
    </row>
    <row r="26" spans="1:17" ht="15.75">
      <c r="A26" s="104"/>
      <c r="B26" s="106" t="s">
        <v>60</v>
      </c>
      <c r="C26" s="101" t="s">
        <v>25</v>
      </c>
      <c r="D26" s="101"/>
      <c r="E26" s="101"/>
      <c r="F26" s="101"/>
      <c r="G26" s="101"/>
      <c r="H26" s="110">
        <f>SUM(H20:H25)</f>
        <v>1876.1999999999998</v>
      </c>
      <c r="K26" s="106"/>
      <c r="L26" s="107"/>
      <c r="M26" s="101"/>
      <c r="N26" s="101"/>
      <c r="O26" s="101"/>
      <c r="P26" s="101"/>
      <c r="Q26" s="108"/>
    </row>
    <row r="27" spans="1:17" ht="15.75">
      <c r="A27" s="104"/>
      <c r="B27" s="106"/>
      <c r="C27" s="101"/>
      <c r="D27" s="101"/>
      <c r="E27" s="101"/>
      <c r="F27" s="101"/>
      <c r="G27" s="101"/>
      <c r="H27" s="110"/>
      <c r="K27" s="106"/>
      <c r="L27" s="107"/>
      <c r="M27" s="101"/>
      <c r="N27" s="101"/>
      <c r="O27" s="101"/>
      <c r="P27" s="101"/>
      <c r="Q27" s="108"/>
    </row>
    <row r="28" spans="1:8" ht="15.75">
      <c r="A28" s="100" t="s">
        <v>28</v>
      </c>
      <c r="B28" s="101" t="s">
        <v>117</v>
      </c>
      <c r="C28" s="101"/>
      <c r="D28" s="101"/>
      <c r="E28" s="101"/>
      <c r="F28" s="101"/>
      <c r="G28" s="101"/>
      <c r="H28" s="110"/>
    </row>
    <row r="29" spans="1:8" ht="15.75">
      <c r="A29" s="100"/>
      <c r="B29" s="106" t="s">
        <v>60</v>
      </c>
      <c r="C29" s="107" t="s">
        <v>2</v>
      </c>
      <c r="D29" s="101"/>
      <c r="E29" s="101"/>
      <c r="F29" s="101"/>
      <c r="G29" s="101"/>
      <c r="H29" s="40">
        <f>'2016 Budget'!H28-Summary!D6</f>
        <v>1138</v>
      </c>
    </row>
    <row r="30" spans="1:8" ht="15.75">
      <c r="A30" s="100"/>
      <c r="B30" s="106" t="s">
        <v>60</v>
      </c>
      <c r="C30" s="107" t="s">
        <v>51</v>
      </c>
      <c r="D30" s="101"/>
      <c r="E30" s="101"/>
      <c r="F30" s="101"/>
      <c r="G30" s="101"/>
      <c r="H30" s="40">
        <v>660</v>
      </c>
    </row>
    <row r="31" spans="1:8" ht="15.75">
      <c r="A31" s="100"/>
      <c r="B31" s="106" t="s">
        <v>60</v>
      </c>
      <c r="C31" s="107" t="s">
        <v>3</v>
      </c>
      <c r="D31" s="101"/>
      <c r="E31" s="101"/>
      <c r="F31" s="101"/>
      <c r="G31" s="101"/>
      <c r="H31" s="40">
        <v>1</v>
      </c>
    </row>
    <row r="32" spans="1:8" ht="15.75">
      <c r="A32" s="104"/>
      <c r="B32" s="106" t="s">
        <v>60</v>
      </c>
      <c r="C32" s="101" t="s">
        <v>25</v>
      </c>
      <c r="D32" s="101"/>
      <c r="E32" s="101"/>
      <c r="F32" s="101"/>
      <c r="G32" s="101"/>
      <c r="H32" s="110">
        <f>SUM(H29:H31)</f>
        <v>1799</v>
      </c>
    </row>
    <row r="33" spans="1:8" ht="15">
      <c r="A33" s="104"/>
      <c r="B33" s="111"/>
      <c r="C33" s="111"/>
      <c r="D33" s="111"/>
      <c r="E33" s="111"/>
      <c r="F33" s="111"/>
      <c r="G33" s="111"/>
      <c r="H33" s="40"/>
    </row>
    <row r="34" spans="1:8" ht="15.75">
      <c r="A34" s="100" t="s">
        <v>28</v>
      </c>
      <c r="B34" s="101" t="s">
        <v>67</v>
      </c>
      <c r="C34" s="111"/>
      <c r="D34" s="111"/>
      <c r="E34" s="111"/>
      <c r="F34" s="111"/>
      <c r="G34" s="112"/>
      <c r="H34" s="103">
        <f>H14-H26+H32</f>
        <v>1263.2099999999996</v>
      </c>
    </row>
    <row r="35" spans="1:7" ht="15.75">
      <c r="A35" s="104"/>
      <c r="B35" s="101" t="s">
        <v>68</v>
      </c>
      <c r="C35" s="111"/>
      <c r="D35" s="111"/>
      <c r="E35" s="111"/>
      <c r="F35" s="111"/>
      <c r="G35" s="112"/>
    </row>
    <row r="36" spans="1:7" ht="15">
      <c r="A36" s="104"/>
      <c r="B36" s="111"/>
      <c r="C36" s="111"/>
      <c r="D36" s="111"/>
      <c r="E36" s="111"/>
      <c r="F36" s="111"/>
      <c r="G36" s="112"/>
    </row>
    <row r="37" spans="1:7" ht="15">
      <c r="A37" s="104"/>
      <c r="B37" s="111"/>
      <c r="C37" s="111"/>
      <c r="D37" s="111"/>
      <c r="E37" s="111"/>
      <c r="F37" s="111"/>
      <c r="G37" s="112"/>
    </row>
    <row r="38" spans="2:7" ht="15">
      <c r="B38" s="111"/>
      <c r="C38" s="111"/>
      <c r="D38" s="111"/>
      <c r="E38" s="111"/>
      <c r="F38" s="111"/>
      <c r="G38" s="112"/>
    </row>
    <row r="39" spans="2:7" ht="15">
      <c r="B39" s="111"/>
      <c r="C39" s="111"/>
      <c r="D39" s="111"/>
      <c r="E39" s="111"/>
      <c r="F39" s="111"/>
      <c r="G39" s="111"/>
    </row>
    <row r="40" spans="2:7" ht="15">
      <c r="B40" s="111"/>
      <c r="C40" s="111"/>
      <c r="D40" s="111"/>
      <c r="E40" s="111"/>
      <c r="F40" s="111"/>
      <c r="G40" s="111"/>
    </row>
    <row r="41" spans="2:7" ht="15">
      <c r="B41" s="111"/>
      <c r="C41" s="111"/>
      <c r="D41" s="111"/>
      <c r="E41" s="111"/>
      <c r="F41" s="111"/>
      <c r="G41" s="111"/>
    </row>
    <row r="42" spans="2:7" ht="15">
      <c r="B42" s="111"/>
      <c r="C42" s="111"/>
      <c r="D42" s="111"/>
      <c r="E42" s="111"/>
      <c r="F42" s="111"/>
      <c r="G42" s="11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36"/>
  <sheetViews>
    <sheetView showGridLines="0" zoomScalePageLayoutView="0" workbookViewId="0" topLeftCell="A7">
      <selection activeCell="M24" sqref="M24"/>
    </sheetView>
  </sheetViews>
  <sheetFormatPr defaultColWidth="9.140625" defaultRowHeight="12.75"/>
  <cols>
    <col min="7" max="7" width="10.00390625" style="0" customWidth="1"/>
    <col min="8" max="8" width="12.421875" style="0" customWidth="1"/>
  </cols>
  <sheetData>
    <row r="3" spans="1:9" ht="27">
      <c r="A3" s="65" t="s">
        <v>33</v>
      </c>
      <c r="B3" s="17"/>
      <c r="C3" s="17"/>
      <c r="D3" s="17"/>
      <c r="E3" s="17"/>
      <c r="F3" s="17"/>
      <c r="G3" s="17"/>
      <c r="H3" s="17"/>
      <c r="I3" s="99"/>
    </row>
    <row r="4" spans="1:9" ht="27">
      <c r="A4" s="65"/>
      <c r="B4" s="17"/>
      <c r="C4" s="17"/>
      <c r="D4" s="17"/>
      <c r="E4" s="17"/>
      <c r="F4" s="17"/>
      <c r="G4" s="17"/>
      <c r="H4" s="17"/>
      <c r="I4" s="99"/>
    </row>
    <row r="5" spans="1:9" ht="12.75">
      <c r="A5" s="17"/>
      <c r="B5" s="17"/>
      <c r="C5" s="17"/>
      <c r="D5" s="17"/>
      <c r="E5" s="17"/>
      <c r="F5" s="17"/>
      <c r="G5" s="17"/>
      <c r="H5" s="17"/>
      <c r="I5" s="99"/>
    </row>
    <row r="6" spans="1:9" ht="18">
      <c r="A6" s="71" t="s">
        <v>73</v>
      </c>
      <c r="B6" s="17"/>
      <c r="C6" s="17"/>
      <c r="D6" s="17"/>
      <c r="E6" s="17"/>
      <c r="F6" s="17"/>
      <c r="G6" s="17"/>
      <c r="H6" s="17"/>
      <c r="I6" s="99"/>
    </row>
    <row r="10" spans="1:8" ht="15.75">
      <c r="A10" s="100" t="s">
        <v>28</v>
      </c>
      <c r="B10" s="101" t="s">
        <v>78</v>
      </c>
      <c r="C10" s="101"/>
      <c r="D10" s="101"/>
      <c r="E10" s="101"/>
      <c r="F10" s="101"/>
      <c r="G10" s="102"/>
      <c r="H10" s="103">
        <v>3395.99</v>
      </c>
    </row>
    <row r="11" spans="1:8" ht="15.75">
      <c r="A11" s="100"/>
      <c r="B11" s="111" t="s">
        <v>104</v>
      </c>
      <c r="C11" s="101"/>
      <c r="D11" s="101"/>
      <c r="E11" s="101"/>
      <c r="F11" s="101"/>
      <c r="G11" s="102"/>
      <c r="H11" s="103"/>
    </row>
    <row r="12" spans="1:8" ht="15.75">
      <c r="A12" s="100"/>
      <c r="B12" s="101"/>
      <c r="C12" s="101"/>
      <c r="D12" s="101"/>
      <c r="E12" s="101"/>
      <c r="F12" s="101"/>
      <c r="G12" s="102"/>
      <c r="H12" s="103"/>
    </row>
    <row r="13" spans="1:8" ht="15.75">
      <c r="A13" s="100" t="s">
        <v>28</v>
      </c>
      <c r="B13" s="101" t="s">
        <v>31</v>
      </c>
      <c r="C13" s="101"/>
      <c r="D13" s="101"/>
      <c r="E13" s="101"/>
      <c r="F13" s="101"/>
      <c r="G13" s="102"/>
      <c r="H13" s="103">
        <v>600</v>
      </c>
    </row>
    <row r="14" spans="1:8" ht="15.75">
      <c r="A14" s="104"/>
      <c r="B14" s="101"/>
      <c r="C14" s="101"/>
      <c r="D14" s="101"/>
      <c r="E14" s="101"/>
      <c r="F14" s="101"/>
      <c r="G14" s="102"/>
      <c r="H14" s="40"/>
    </row>
    <row r="15" spans="1:13" ht="15.75">
      <c r="A15" s="100" t="s">
        <v>28</v>
      </c>
      <c r="B15" s="101" t="s">
        <v>79</v>
      </c>
      <c r="C15" s="101"/>
      <c r="D15" s="101"/>
      <c r="E15" s="101"/>
      <c r="F15" s="101"/>
      <c r="G15" s="102"/>
      <c r="H15" s="40"/>
      <c r="L15" s="105"/>
      <c r="M15" s="105"/>
    </row>
    <row r="16" spans="1:8" ht="15.75">
      <c r="A16" s="104"/>
      <c r="B16" s="106" t="s">
        <v>60</v>
      </c>
      <c r="C16" s="107" t="s">
        <v>61</v>
      </c>
      <c r="D16" s="102"/>
      <c r="E16" s="102"/>
      <c r="F16" s="102"/>
      <c r="G16" s="102"/>
      <c r="H16" s="108">
        <v>1200</v>
      </c>
    </row>
    <row r="17" spans="1:9" ht="15.75">
      <c r="A17" s="104"/>
      <c r="B17" s="106" t="s">
        <v>60</v>
      </c>
      <c r="C17" s="107" t="s">
        <v>62</v>
      </c>
      <c r="D17" s="102"/>
      <c r="E17" s="102"/>
      <c r="F17" s="102"/>
      <c r="G17" s="102"/>
      <c r="H17" s="108">
        <v>210</v>
      </c>
      <c r="I17" s="109"/>
    </row>
    <row r="18" spans="1:8" ht="15.75">
      <c r="A18" s="104"/>
      <c r="B18" s="106" t="s">
        <v>60</v>
      </c>
      <c r="C18" s="107" t="s">
        <v>14</v>
      </c>
      <c r="D18" s="102"/>
      <c r="E18" s="102"/>
      <c r="F18" s="102"/>
      <c r="G18" s="102"/>
      <c r="H18" s="108">
        <v>190</v>
      </c>
    </row>
    <row r="19" spans="1:8" ht="15.75">
      <c r="A19" s="104"/>
      <c r="B19" s="106" t="s">
        <v>60</v>
      </c>
      <c r="C19" s="107" t="s">
        <v>38</v>
      </c>
      <c r="D19" s="102"/>
      <c r="E19" s="102"/>
      <c r="F19" s="102"/>
      <c r="G19" s="102"/>
      <c r="H19" s="108">
        <v>100</v>
      </c>
    </row>
    <row r="20" spans="1:8" ht="15.75">
      <c r="A20" s="104"/>
      <c r="B20" s="106" t="s">
        <v>60</v>
      </c>
      <c r="C20" s="107" t="s">
        <v>12</v>
      </c>
      <c r="D20" s="101"/>
      <c r="E20" s="101"/>
      <c r="F20" s="101"/>
      <c r="G20" s="101"/>
      <c r="H20" s="108">
        <v>0</v>
      </c>
    </row>
    <row r="21" spans="1:8" ht="15.75">
      <c r="A21" s="104"/>
      <c r="B21" s="106" t="s">
        <v>60</v>
      </c>
      <c r="C21" s="107" t="s">
        <v>74</v>
      </c>
      <c r="D21" s="101"/>
      <c r="E21" s="101"/>
      <c r="F21" s="101"/>
      <c r="G21" s="101"/>
      <c r="H21" s="108">
        <v>80</v>
      </c>
    </row>
    <row r="22" spans="1:8" ht="15.75">
      <c r="A22" s="104"/>
      <c r="B22" s="106" t="s">
        <v>60</v>
      </c>
      <c r="C22" s="107" t="s">
        <v>84</v>
      </c>
      <c r="D22" s="101"/>
      <c r="E22" s="101"/>
      <c r="F22" s="101"/>
      <c r="G22" s="101"/>
      <c r="H22" s="108">
        <v>520</v>
      </c>
    </row>
    <row r="23" spans="1:8" ht="15.75">
      <c r="A23" s="104"/>
      <c r="B23" s="106" t="s">
        <v>60</v>
      </c>
      <c r="C23" s="107" t="s">
        <v>63</v>
      </c>
      <c r="D23" s="101"/>
      <c r="E23" s="101"/>
      <c r="F23" s="101"/>
      <c r="G23" s="101"/>
      <c r="H23" s="108">
        <v>300</v>
      </c>
    </row>
    <row r="24" spans="1:8" ht="15.75">
      <c r="A24" s="104"/>
      <c r="B24" s="106" t="s">
        <v>60</v>
      </c>
      <c r="C24" s="107" t="s">
        <v>80</v>
      </c>
      <c r="D24" s="101"/>
      <c r="E24" s="101"/>
      <c r="F24" s="101"/>
      <c r="G24" s="101"/>
      <c r="H24" s="108">
        <v>2000</v>
      </c>
    </row>
    <row r="25" spans="1:8" ht="15.75">
      <c r="A25" s="104"/>
      <c r="B25" s="106" t="s">
        <v>60</v>
      </c>
      <c r="C25" s="101" t="s">
        <v>64</v>
      </c>
      <c r="D25" s="101"/>
      <c r="E25" s="101"/>
      <c r="F25" s="101"/>
      <c r="G25" s="101"/>
      <c r="H25" s="110">
        <f>SUM(H16:H24)</f>
        <v>4600</v>
      </c>
    </row>
    <row r="26" spans="1:8" ht="15.75">
      <c r="A26" s="104"/>
      <c r="B26" s="106"/>
      <c r="C26" s="101"/>
      <c r="D26" s="101"/>
      <c r="E26" s="101"/>
      <c r="F26" s="101"/>
      <c r="G26" s="101"/>
      <c r="H26" s="110"/>
    </row>
    <row r="27" spans="1:8" ht="15.75">
      <c r="A27" s="100" t="s">
        <v>28</v>
      </c>
      <c r="B27" s="101" t="s">
        <v>75</v>
      </c>
      <c r="C27" s="101"/>
      <c r="D27" s="101"/>
      <c r="E27" s="101"/>
      <c r="F27" s="101"/>
      <c r="G27" s="101"/>
      <c r="H27" s="110"/>
    </row>
    <row r="28" spans="1:8" ht="15.75">
      <c r="A28" s="104"/>
      <c r="B28" s="106" t="s">
        <v>60</v>
      </c>
      <c r="C28" s="107" t="s">
        <v>81</v>
      </c>
      <c r="D28" s="101"/>
      <c r="E28" s="101"/>
      <c r="F28" s="101"/>
      <c r="G28" s="101"/>
      <c r="H28" s="108">
        <v>2238</v>
      </c>
    </row>
    <row r="29" spans="1:8" ht="15.75">
      <c r="A29" s="104"/>
      <c r="B29" s="106"/>
      <c r="C29" s="107" t="s">
        <v>82</v>
      </c>
      <c r="D29" s="101"/>
      <c r="E29" s="101"/>
      <c r="F29" s="101"/>
      <c r="G29" s="101"/>
      <c r="H29" s="108"/>
    </row>
    <row r="30" spans="1:8" ht="15.75">
      <c r="A30" s="104"/>
      <c r="B30" s="106" t="s">
        <v>60</v>
      </c>
      <c r="C30" s="101" t="s">
        <v>19</v>
      </c>
      <c r="D30" s="101"/>
      <c r="E30" s="101"/>
      <c r="F30" s="101"/>
      <c r="G30" s="101"/>
      <c r="H30" s="110">
        <f>SUM(H28:H28)</f>
        <v>2238</v>
      </c>
    </row>
    <row r="31" spans="2:7" ht="15">
      <c r="B31" s="111"/>
      <c r="C31" s="111"/>
      <c r="D31" s="111"/>
      <c r="E31" s="111"/>
      <c r="F31" s="111"/>
      <c r="G31" s="111"/>
    </row>
    <row r="32" spans="1:8" ht="15.75">
      <c r="A32" s="100" t="s">
        <v>28</v>
      </c>
      <c r="B32" s="101" t="s">
        <v>76</v>
      </c>
      <c r="C32" s="101"/>
      <c r="D32" s="101"/>
      <c r="E32" s="101"/>
      <c r="F32" s="101"/>
      <c r="G32" s="101"/>
      <c r="H32" s="110">
        <f>H30-H25</f>
        <v>-2362</v>
      </c>
    </row>
    <row r="33" spans="1:8" ht="15.75">
      <c r="A33" s="100"/>
      <c r="B33" s="111" t="s">
        <v>83</v>
      </c>
      <c r="C33" s="101"/>
      <c r="D33" s="101"/>
      <c r="E33" s="101"/>
      <c r="F33" s="101"/>
      <c r="G33" s="101"/>
      <c r="H33" s="110"/>
    </row>
    <row r="34" spans="2:7" ht="15">
      <c r="B34" s="111"/>
      <c r="C34" s="111"/>
      <c r="D34" s="111"/>
      <c r="E34" s="111"/>
      <c r="F34" s="111"/>
      <c r="G34" s="111"/>
    </row>
    <row r="35" spans="1:8" ht="15.75">
      <c r="A35" s="100" t="s">
        <v>28</v>
      </c>
      <c r="B35" s="101" t="s">
        <v>77</v>
      </c>
      <c r="C35" s="111"/>
      <c r="D35" s="111"/>
      <c r="E35" s="111"/>
      <c r="F35" s="111"/>
      <c r="G35" s="111"/>
      <c r="H35" s="110">
        <f>H10+H32</f>
        <v>1033.9899999999998</v>
      </c>
    </row>
    <row r="36" ht="12.75">
      <c r="B36" s="10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Kemp</dc:creator>
  <cp:keywords/>
  <dc:description/>
  <cp:lastModifiedBy>user</cp:lastModifiedBy>
  <cp:lastPrinted>2016-07-08T16:27:50Z</cp:lastPrinted>
  <dcterms:created xsi:type="dcterms:W3CDTF">2003-09-23T18:17:53Z</dcterms:created>
  <dcterms:modified xsi:type="dcterms:W3CDTF">2016-09-02T10:06:14Z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-1494041430</vt:i4>
  </property>
  <property fmtid="{D5CDD505-2E9C-101B-9397-08002B2CF9AE}" pid="3" name="_EmailSubject">
    <vt:lpwstr>Parish Council meeting 08/11/10</vt:lpwstr>
  </property>
  <property fmtid="{D5CDD505-2E9C-101B-9397-08002B2CF9AE}" pid="4" name="_AuthorEmail">
    <vt:lpwstr>budge100@btinternet.com</vt:lpwstr>
  </property>
  <property fmtid="{D5CDD505-2E9C-101B-9397-08002B2CF9AE}" pid="5" name="_AuthorEmailDisplayName">
    <vt:lpwstr>Barry Kemp</vt:lpwstr>
  </property>
  <property fmtid="{D5CDD505-2E9C-101B-9397-08002B2CF9AE}" pid="6" name="_ReviewingToolsShownOnce">
    <vt:lpwstr/>
  </property>
</Properties>
</file>